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Otrici\Desktop\Izvršenje fin. plana 01-06-2026--novo\"/>
    </mc:Choice>
  </mc:AlternateContent>
  <xr:revisionPtr revIDLastSave="0" documentId="13_ncr:1_{F0A7E7DF-16CB-4E1D-9C2A-29453D686A15}" xr6:coauthVersionLast="37" xr6:coauthVersionMax="47" xr10:uidLastSave="{00000000-0000-0000-0000-000000000000}"/>
  <bookViews>
    <workbookView xWindow="0" yWindow="0" windowWidth="24000" windowHeight="10920" firstSheet="3" xr2:uid="{00000000-000D-0000-FFFF-FFFF00000000}"/>
  </bookViews>
  <sheets>
    <sheet name="SAŽETAK" sheetId="1" r:id="rId1"/>
    <sheet name=" Račun prihoda i rashoda" sheetId="3" r:id="rId2"/>
    <sheet name="Rashodi i prihodi prema izvoru" sheetId="8" r:id="rId3"/>
    <sheet name="Rashodi prema funkcijskoj k " sheetId="11" r:id="rId4"/>
    <sheet name="Račun financiranja " sheetId="9" r:id="rId5"/>
    <sheet name="Račun fin prema izvorima f" sheetId="10" r:id="rId6"/>
    <sheet name="Programska klasifikacija" sheetId="7" r:id="rId7"/>
    <sheet name="List1" sheetId="12" r:id="rId8"/>
  </sheets>
  <calcPr calcId="179021" calcMode="manual"/>
</workbook>
</file>

<file path=xl/calcChain.xml><?xml version="1.0" encoding="utf-8"?>
<calcChain xmlns="http://schemas.openxmlformats.org/spreadsheetml/2006/main">
  <c r="G43" i="10" l="1"/>
  <c r="G42" i="10"/>
  <c r="G41" i="10"/>
  <c r="F41" i="10"/>
  <c r="G40" i="10"/>
  <c r="F40" i="10"/>
  <c r="G39" i="10"/>
  <c r="F39" i="10"/>
  <c r="G38" i="10"/>
  <c r="F38" i="10"/>
  <c r="G37" i="10"/>
  <c r="F37" i="10"/>
  <c r="G36" i="10"/>
  <c r="F36" i="10"/>
  <c r="G35" i="10"/>
  <c r="F35" i="10"/>
  <c r="G34" i="10"/>
  <c r="F34" i="10"/>
  <c r="D30" i="10"/>
  <c r="G28" i="10"/>
  <c r="F28" i="10"/>
  <c r="G27" i="10"/>
  <c r="F27" i="10"/>
  <c r="G26" i="10"/>
  <c r="F26" i="10"/>
  <c r="G22" i="10"/>
  <c r="F22" i="10"/>
  <c r="G21" i="10"/>
  <c r="F21" i="10"/>
  <c r="G20" i="10"/>
  <c r="F20" i="10"/>
  <c r="G18" i="10"/>
  <c r="F18" i="10"/>
  <c r="G17" i="10"/>
  <c r="F17" i="10"/>
  <c r="G16" i="10"/>
  <c r="F16" i="10"/>
  <c r="G15" i="10"/>
  <c r="F15" i="10"/>
  <c r="G14" i="10"/>
  <c r="F14" i="10"/>
  <c r="F13" i="10"/>
  <c r="F12" i="10"/>
  <c r="G6" i="10"/>
  <c r="K15" i="1"/>
  <c r="G9" i="1" l="1"/>
  <c r="G15" i="1" s="1"/>
  <c r="H22" i="7" l="1"/>
  <c r="F41" i="8" l="1"/>
  <c r="G41" i="8"/>
  <c r="F20" i="8"/>
  <c r="G20" i="8"/>
  <c r="J51" i="3"/>
  <c r="K51" i="3"/>
  <c r="F7" i="11" l="1"/>
  <c r="F37" i="8"/>
  <c r="F21" i="8"/>
  <c r="F17" i="8"/>
  <c r="J84" i="3"/>
  <c r="J78" i="3"/>
  <c r="J74" i="3"/>
  <c r="J67" i="3"/>
  <c r="J57" i="3"/>
  <c r="J46" i="3"/>
  <c r="J21" i="3"/>
  <c r="J17" i="3"/>
  <c r="J12" i="3"/>
  <c r="G209" i="7"/>
  <c r="G207" i="7"/>
  <c r="G206" i="7" s="1"/>
  <c r="F207" i="7"/>
  <c r="F206" i="7" s="1"/>
  <c r="F180" i="7"/>
  <c r="G176" i="7"/>
  <c r="G175" i="7" s="1"/>
  <c r="G173" i="7"/>
  <c r="F160" i="7"/>
  <c r="F159" i="7" s="1"/>
  <c r="F158" i="7" s="1"/>
  <c r="G155" i="7"/>
  <c r="G154" i="7" s="1"/>
  <c r="G153" i="7" s="1"/>
  <c r="G152" i="7" s="1"/>
  <c r="G149" i="7"/>
  <c r="F138" i="7"/>
  <c r="H138" i="7" s="1"/>
  <c r="G137" i="7"/>
  <c r="G136" i="7" s="1"/>
  <c r="G135" i="7" s="1"/>
  <c r="G132" i="7"/>
  <c r="G131" i="7" s="1"/>
  <c r="G130" i="7" s="1"/>
  <c r="G126" i="7"/>
  <c r="H126" i="7" s="1"/>
  <c r="G122" i="7"/>
  <c r="H122" i="7" s="1"/>
  <c r="G118" i="7"/>
  <c r="H118" i="7" s="1"/>
  <c r="H105" i="7"/>
  <c r="H104" i="7"/>
  <c r="G96" i="7"/>
  <c r="G94" i="7"/>
  <c r="H80" i="7"/>
  <c r="G46" i="7"/>
  <c r="G45" i="7" s="1"/>
  <c r="H17" i="7"/>
  <c r="H13" i="7"/>
  <c r="H12" i="7"/>
  <c r="H9" i="7"/>
  <c r="G9" i="11"/>
  <c r="F9" i="11"/>
  <c r="G8" i="11"/>
  <c r="F8" i="11"/>
  <c r="G6" i="11"/>
  <c r="G43" i="8"/>
  <c r="G42" i="8"/>
  <c r="G40" i="8"/>
  <c r="F40" i="8"/>
  <c r="G39" i="8"/>
  <c r="F39" i="8"/>
  <c r="G38" i="8"/>
  <c r="F38" i="8"/>
  <c r="G37" i="8"/>
  <c r="G36" i="8"/>
  <c r="F36" i="8"/>
  <c r="G35" i="8"/>
  <c r="F35" i="8"/>
  <c r="F34" i="8"/>
  <c r="G34" i="8"/>
  <c r="D30" i="8"/>
  <c r="G28" i="8"/>
  <c r="F28" i="8"/>
  <c r="F27" i="8"/>
  <c r="G27" i="8"/>
  <c r="G22" i="8"/>
  <c r="F22" i="8"/>
  <c r="G21" i="8"/>
  <c r="G18" i="8"/>
  <c r="F18" i="8"/>
  <c r="G17" i="8"/>
  <c r="G16" i="8"/>
  <c r="F16" i="8"/>
  <c r="G15" i="8"/>
  <c r="F15" i="8"/>
  <c r="G14" i="8"/>
  <c r="F13" i="8"/>
  <c r="F12" i="8"/>
  <c r="J93" i="3"/>
  <c r="H92" i="3"/>
  <c r="K91" i="3"/>
  <c r="J91" i="3"/>
  <c r="K90" i="3"/>
  <c r="J90" i="3"/>
  <c r="K88" i="3"/>
  <c r="K86" i="3"/>
  <c r="K85" i="3"/>
  <c r="J85" i="3"/>
  <c r="K84" i="3"/>
  <c r="K83" i="3"/>
  <c r="K82" i="3"/>
  <c r="K81" i="3"/>
  <c r="J80" i="3"/>
  <c r="K79" i="3"/>
  <c r="J79" i="3"/>
  <c r="K78" i="3"/>
  <c r="J77" i="3"/>
  <c r="J76" i="3"/>
  <c r="K75" i="3"/>
  <c r="J75" i="3"/>
  <c r="K74" i="3"/>
  <c r="J73" i="3"/>
  <c r="J72" i="3"/>
  <c r="J71" i="3"/>
  <c r="J70" i="3"/>
  <c r="J69" i="3"/>
  <c r="J68" i="3"/>
  <c r="K67" i="3"/>
  <c r="J66" i="3"/>
  <c r="J65" i="3"/>
  <c r="J64" i="3"/>
  <c r="J63" i="3"/>
  <c r="J62" i="3"/>
  <c r="J61" i="3"/>
  <c r="J60" i="3"/>
  <c r="J59" i="3"/>
  <c r="J58" i="3"/>
  <c r="K57" i="3"/>
  <c r="J56" i="3"/>
  <c r="J55" i="3"/>
  <c r="J54" i="3"/>
  <c r="J53" i="3"/>
  <c r="J52" i="3"/>
  <c r="J49" i="3"/>
  <c r="J48" i="3"/>
  <c r="J47" i="3"/>
  <c r="K46" i="3"/>
  <c r="H45" i="3"/>
  <c r="J44" i="3"/>
  <c r="K43" i="3"/>
  <c r="J43" i="3"/>
  <c r="K42" i="3"/>
  <c r="J42" i="3"/>
  <c r="K41" i="3"/>
  <c r="J41" i="3"/>
  <c r="K40" i="3"/>
  <c r="J40" i="3"/>
  <c r="K39" i="3"/>
  <c r="J39" i="3"/>
  <c r="J38" i="3"/>
  <c r="K38" i="3"/>
  <c r="K20" i="3"/>
  <c r="K19" i="3"/>
  <c r="J19" i="3"/>
  <c r="K18" i="3"/>
  <c r="K17" i="3"/>
  <c r="J15" i="3"/>
  <c r="K13" i="3"/>
  <c r="K10" i="3"/>
  <c r="K24" i="1"/>
  <c r="J24" i="1"/>
  <c r="K14" i="1"/>
  <c r="J14" i="1"/>
  <c r="K13" i="1"/>
  <c r="J13" i="1"/>
  <c r="K12" i="1"/>
  <c r="J12" i="1"/>
  <c r="K10" i="1"/>
  <c r="J10" i="1"/>
  <c r="H9" i="1"/>
  <c r="G6" i="8" l="1"/>
  <c r="G26" i="8"/>
  <c r="G121" i="7"/>
  <c r="H121" i="7" s="1"/>
  <c r="G148" i="7"/>
  <c r="H148" i="7" s="1"/>
  <c r="H203" i="7"/>
  <c r="H152" i="7"/>
  <c r="F163" i="7"/>
  <c r="H200" i="7"/>
  <c r="H131" i="7"/>
  <c r="G117" i="7"/>
  <c r="G125" i="7"/>
  <c r="G124" i="7" s="1"/>
  <c r="H124" i="7" s="1"/>
  <c r="H176" i="7"/>
  <c r="H197" i="7"/>
  <c r="H164" i="7"/>
  <c r="H154" i="7"/>
  <c r="H81" i="7"/>
  <c r="F43" i="7"/>
  <c r="G205" i="7"/>
  <c r="F137" i="7"/>
  <c r="F136" i="7" s="1"/>
  <c r="H135" i="7" s="1"/>
  <c r="K11" i="3"/>
  <c r="H85" i="7"/>
  <c r="H175" i="7"/>
  <c r="H202" i="7"/>
  <c r="H165" i="7"/>
  <c r="H130" i="7"/>
  <c r="H153" i="7"/>
  <c r="H45" i="7"/>
  <c r="G44" i="7"/>
  <c r="G7" i="11"/>
  <c r="H57" i="7"/>
  <c r="H201" i="7"/>
  <c r="H46" i="7"/>
  <c r="H155" i="7"/>
  <c r="F26" i="8"/>
  <c r="F6" i="11"/>
  <c r="K12" i="3"/>
  <c r="K37" i="3"/>
  <c r="K45" i="3"/>
  <c r="K9" i="1"/>
  <c r="F14" i="8"/>
  <c r="J92" i="3"/>
  <c r="J9" i="1"/>
  <c r="G120" i="7" l="1"/>
  <c r="G147" i="7"/>
  <c r="G146" i="7" s="1"/>
  <c r="H146" i="7" s="1"/>
  <c r="H125" i="7"/>
  <c r="H205" i="7"/>
  <c r="H117" i="7"/>
  <c r="G116" i="7"/>
  <c r="H116" i="7" s="1"/>
  <c r="H29" i="7"/>
  <c r="H56" i="7"/>
  <c r="H136" i="7"/>
  <c r="H55" i="7"/>
  <c r="H195" i="7"/>
  <c r="H194" i="7" s="1"/>
  <c r="H196" i="7"/>
  <c r="H137" i="7"/>
  <c r="H30" i="7"/>
  <c r="K36" i="3"/>
  <c r="H120" i="7"/>
  <c r="H129" i="7"/>
  <c r="J45" i="3"/>
  <c r="H44" i="7"/>
  <c r="G43" i="7"/>
  <c r="H162" i="7"/>
  <c r="H163" i="7"/>
  <c r="J37" i="3"/>
  <c r="J36" i="3"/>
  <c r="H147" i="7" l="1"/>
  <c r="G19" i="7"/>
  <c r="H19" i="7" s="1"/>
  <c r="G115" i="7"/>
  <c r="H43" i="7"/>
  <c r="H128" i="7"/>
  <c r="H20" i="7" l="1"/>
  <c r="G42" i="7"/>
  <c r="H42" i="7" s="1"/>
</calcChain>
</file>

<file path=xl/sharedStrings.xml><?xml version="1.0" encoding="utf-8"?>
<sst xmlns="http://schemas.openxmlformats.org/spreadsheetml/2006/main" count="519" uniqueCount="280">
  <si>
    <t>IZVJEŠTAJ O IZVRŠENJU FINANCIJSKOG PLANA PRORAČUNSKOG KORISNIKA JEDINICE LOKALNE I PODRUČNE (REGIONALNE) SAMOUPRAVE ZA N. GODINU</t>
  </si>
  <si>
    <t>I. OPĆI DIO</t>
  </si>
  <si>
    <t>SAŽETAK  RAČUNA PRIHODA I RASHODA I  RAČUNA FINANCIRANJA</t>
  </si>
  <si>
    <t>SAŽETAK  RAČUNA PRIHODA I RASHODA</t>
  </si>
  <si>
    <t>12411 OSNOVNA ŠKOLA OTRIĆI-DUBRAVE</t>
  </si>
  <si>
    <t>INDEKS</t>
  </si>
  <si>
    <t>INDEKS**</t>
  </si>
  <si>
    <t>5=4/2*100</t>
  </si>
  <si>
    <t>6=4/3*100</t>
  </si>
  <si>
    <t>PRIHODI UKUPNO</t>
  </si>
  <si>
    <t>6 PRIHODI POSLOVANJA</t>
  </si>
  <si>
    <t>7 PRIHODI OD PRODAJE NEFINANCIJSKE IMOVINE</t>
  </si>
  <si>
    <t>RASHODI UKUPNO</t>
  </si>
  <si>
    <t>3 RASHODI  POSLOVANJA</t>
  </si>
  <si>
    <t>4 RASHODI ZA NABAVU NEFINANCIJSKE IMOVINE</t>
  </si>
  <si>
    <t>RAZLIKA - VIŠAK MANJAK</t>
  </si>
  <si>
    <t>SAŽETAK RAČUNA FINANCIRANJA</t>
  </si>
  <si>
    <t>8 PRIMICI OD FINANCIJSKE IMOVINE I ZADUŽIVANJA</t>
  </si>
  <si>
    <t>5 IZDACI ZA FINANCIJSKU IMOVINU I OTPLATE ZAJMOVA</t>
  </si>
  <si>
    <t>RAZLIKA PRIMITAKA I IZDATAKA</t>
  </si>
  <si>
    <t>PRENESENI VIŠAK/MANJAK IZ PRETHODNE GODINE</t>
  </si>
  <si>
    <t>PRIJENOS  VIŠKA/MANJKA U SLJEDEĆE RAZDOBLJE</t>
  </si>
  <si>
    <t>SAŽETAK  RAČUNA PRIHODA I RASHODA I  RAČUNA FINANCIRANJA  može sadržavati i dodatne podatke.</t>
  </si>
  <si>
    <t>Napomena:  Iznosi u stupcu "OSTVARENJE/IZVRŠENJE N-1." preračunavaju se iz kuna u eure prema fiksnom tečaju konverzije (1 EUR=7,53450 kuna) i po pravilima za preračunavanje i zaokruživanje.</t>
  </si>
  <si>
    <t xml:space="preserve">Napomena : "N" označava razdoblje </t>
  </si>
  <si>
    <t xml:space="preserve">* Opći i posebni dio izvještaja o izvršenju proračuna sadrži samo izvorni plan ako od donošenja proračuna nije bilo izmjena i dopuna niti izvršenih preraspodjela odnosno izvorni plan i tekući plan ako je od donošenja proračuna bilo naknadno izvršenih preraspodjela.  
Opći i posebni dio izvještaja o izvršenju proračuna sadrži rebalans ako je od donošenja proračuna bilo izmjena i dopuna, odnosno rebalans i tekući plan ako je od izmjena i dopuna proračuna bilo naknadno izvršenih preraspodjela. </t>
  </si>
  <si>
    <t xml:space="preserve">** AKO Opći i Posebni dio izvještaja ne sadrži "TEKUĆI PLAN N.", "INDEKS"("OSTVARENJE/IZVRŠENJE N."/"TEKUĆI PLAN N.") iskazuje se kao "OSTVARENJE/IZVRŠENJE N."/"IZVORNI PLAN N." ODNOSNO "REBALANS N." </t>
  </si>
  <si>
    <t xml:space="preserve"> RAČUN PRIHODA I RASHODA </t>
  </si>
  <si>
    <t xml:space="preserve">IZVJEŠTAJ O PRIHODIMA I RASHODIMA PREMA EKONOMSKOJ KLASIFIKACIJI </t>
  </si>
  <si>
    <t>12411  OSNOVNA ŠKOLA OTRIĆI-DUBRAVE</t>
  </si>
  <si>
    <t>UKUPNO PRIHODI</t>
  </si>
  <si>
    <t>Prihodi poslovanja</t>
  </si>
  <si>
    <t>Pomoći iz inozemstva i od subjekata unutar općeg proračuna</t>
  </si>
  <si>
    <t>Tekuće pomoći proračunskim korisnicima iz proračuna koji im nije nadležan</t>
  </si>
  <si>
    <t>Kapitalne pomoći proračunskim korisnicima iz proračuna koji im nije nadležan</t>
  </si>
  <si>
    <t>Prihodi od imovine</t>
  </si>
  <si>
    <t>Kamate na oročena sredstva</t>
  </si>
  <si>
    <t>Prihodi od upravnih i adminstrativnih pristojbi</t>
  </si>
  <si>
    <t>Ostali nespomenuti rashodi</t>
  </si>
  <si>
    <t xml:space="preserve"> Prihodi od prodaje proizvoda i robe te pruženih usluga i prihodi od donacija</t>
  </si>
  <si>
    <t>Tekuće donacije</t>
  </si>
  <si>
    <t>Prihodi iz nadležnog proračuna i od HZZO na temelju ugovornih obveza</t>
  </si>
  <si>
    <t>Prihodi iz nadležnog proračuna za finaciranje rashoda poslovanja</t>
  </si>
  <si>
    <t>….</t>
  </si>
  <si>
    <t>Prihodi iz nadležnog proračuna za fin.rashoda za nabavu nef.imovine</t>
  </si>
  <si>
    <t>Prihodi od prodaje nefinancijske imovine</t>
  </si>
  <si>
    <t>Prihodi od prodaje proizvedene dugotrajne imovine</t>
  </si>
  <si>
    <t>Rezultat poslovanja</t>
  </si>
  <si>
    <t>Višak/manjak prihoda</t>
  </si>
  <si>
    <t>Višak prihoda</t>
  </si>
  <si>
    <t>…</t>
  </si>
  <si>
    <t>UKUPNO RASHODI</t>
  </si>
  <si>
    <t>Rashodi poslovanja</t>
  </si>
  <si>
    <t>Rashodi za zaposlene</t>
  </si>
  <si>
    <t>Plaće</t>
  </si>
  <si>
    <t>Plaće za redovan rad</t>
  </si>
  <si>
    <t>Ostali rashodi za zaposlene</t>
  </si>
  <si>
    <t>Doprinosi na plaće</t>
  </si>
  <si>
    <t>Doprinosi za obvezno zdravstveno osiguranje</t>
  </si>
  <si>
    <t>Doprinosi za obvezno osiguranje u slučaju nezaposlenosti</t>
  </si>
  <si>
    <t>Materijalni rashodi</t>
  </si>
  <si>
    <t>Naknade troškova zaposlenima</t>
  </si>
  <si>
    <t>Službena putovanja</t>
  </si>
  <si>
    <t xml:space="preserve">Naknade za prijevoz </t>
  </si>
  <si>
    <t>Stručno usavršavanje zaposlenika</t>
  </si>
  <si>
    <t>Ostale naknade troškova zaposlenima</t>
  </si>
  <si>
    <t>Rashodi za materijal i energiju</t>
  </si>
  <si>
    <t>Uredski materijal i ostali materijali rashodi</t>
  </si>
  <si>
    <t>Materijal i sirovine</t>
  </si>
  <si>
    <t>Energija</t>
  </si>
  <si>
    <t>Materijal i djelovi za tekuće i investicijsko održavanje</t>
  </si>
  <si>
    <t>Sitni inventar i auto gume</t>
  </si>
  <si>
    <t>Rashodi za usluge</t>
  </si>
  <si>
    <t>Usluge telefona pošte i prijevoza</t>
  </si>
  <si>
    <t>Usluge tekućeg i investcijskog održavanja</t>
  </si>
  <si>
    <t>Usluge promidžbe i informiranja</t>
  </si>
  <si>
    <t>Komunalne usluge</t>
  </si>
  <si>
    <t>Zakupnine i najamnine</t>
  </si>
  <si>
    <t>Zdravstvene i veterninarske usluge</t>
  </si>
  <si>
    <t>Intelektualne i osobne usluge</t>
  </si>
  <si>
    <t>računalne usluge</t>
  </si>
  <si>
    <t>Ostale usluge</t>
  </si>
  <si>
    <t>Ostali nespomenuti rashodi poslovanja</t>
  </si>
  <si>
    <t>Premije osiguranja</t>
  </si>
  <si>
    <t>Reprezentacija</t>
  </si>
  <si>
    <t>Članarine i norme</t>
  </si>
  <si>
    <t>Pristojbe i naknade</t>
  </si>
  <si>
    <t>Troškovi sudskih postupaka</t>
  </si>
  <si>
    <t>Financijski rashodi</t>
  </si>
  <si>
    <t>Ostali financijski rashodi</t>
  </si>
  <si>
    <t>Bankarske usluge i usluge platnog promet</t>
  </si>
  <si>
    <t>Zatezne kamate</t>
  </si>
  <si>
    <t>Naknade građanim i kućanstvima na temelju osiguranja</t>
  </si>
  <si>
    <t>Ostale naknade građanima i kućanstvima iz proračuna</t>
  </si>
  <si>
    <t>Naknade građanima i kućanstvima u naravi</t>
  </si>
  <si>
    <t>Ostali rashodi</t>
  </si>
  <si>
    <t>Rashodi za nabavu nefinancijske imovine</t>
  </si>
  <si>
    <t>Rashodi za nabavu proizvedene dugotrajne imovine</t>
  </si>
  <si>
    <t>Postrojenja i oprema</t>
  </si>
  <si>
    <t>Oprema za održavanja i zaštitu</t>
  </si>
  <si>
    <t>Knjige umjetnička djela i ostale</t>
  </si>
  <si>
    <t xml:space="preserve">Knjige </t>
  </si>
  <si>
    <t>Rashodi za dodatna ulaganja na nefinacijskoj imovini</t>
  </si>
  <si>
    <t>Dodatna ulaganja na građeviskim objektima</t>
  </si>
  <si>
    <t>IZVJEŠTAJ O PRIHODIMA I RASHODIMA PREMA IZVORIMA FINANCIRANJA</t>
  </si>
  <si>
    <t>UKUPNO PRIMICI</t>
  </si>
  <si>
    <t>1 Opći prihodi i primici</t>
  </si>
  <si>
    <t>11 Opći prihodi i primici</t>
  </si>
  <si>
    <t>12 Sredstva učešća za pomoći</t>
  </si>
  <si>
    <t>2 Doprinosi</t>
  </si>
  <si>
    <t>21 Doprinosi za mirovinsko osiguranje</t>
  </si>
  <si>
    <t>3 Vlastiti prihodi</t>
  </si>
  <si>
    <t>32-vlastiti prihodi</t>
  </si>
  <si>
    <t>4 Prihodi za posebene namjene</t>
  </si>
  <si>
    <t>4.3.1 Ostali prihodi za posebne namjene</t>
  </si>
  <si>
    <t>4.4  Decentralizirana sredstva</t>
  </si>
  <si>
    <t>5 Pomoći</t>
  </si>
  <si>
    <t>6 Donacije</t>
  </si>
  <si>
    <t>6.2 Donacije -prorač.korisnici</t>
  </si>
  <si>
    <t>7 Prihodi od nefinacijske imovine i nadoknada šteta s osnova osiguranja</t>
  </si>
  <si>
    <t>71 Prihodi od nefinacijske imovine i nadoknada šteta s osnova osiguranja</t>
  </si>
  <si>
    <t xml:space="preserve">UKUPNO IZDACI </t>
  </si>
  <si>
    <t>32- Vlastiti prihodi</t>
  </si>
  <si>
    <t>4 Prihodi za posebne namjene</t>
  </si>
  <si>
    <t>4.3 Ostali prihodi za posebne namjene</t>
  </si>
  <si>
    <t>4.4 Decentralizirana sredstva</t>
  </si>
  <si>
    <t>6.2 Donacije proračunski korisnici</t>
  </si>
  <si>
    <t>IZVJEŠTAJ O RASHODIMA PREMA FUNKCIJSKOJ KLASIFIKACIJI</t>
  </si>
  <si>
    <t>UKUPNI RASHODI</t>
  </si>
  <si>
    <t>09 Obrazovanje</t>
  </si>
  <si>
    <t>091 Predškolsko i osnovno obrazovanje</t>
  </si>
  <si>
    <t>096 Dodatne usluge u obrazovanju</t>
  </si>
  <si>
    <t>098 Eu projekti u obrazovanju</t>
  </si>
  <si>
    <t xml:space="preserve"> RAČUN FINANCIRANJA</t>
  </si>
  <si>
    <t xml:space="preserve">IZVJEŠTAJ RAČUNA FINANCIRANJA PREMA EKONOMSKOJ KLASIFIKACIJI </t>
  </si>
  <si>
    <t>BROJČANA OZNAKA I NAZIV</t>
  </si>
  <si>
    <t xml:space="preserve">OSTVARENJE/IZVRŠENJE 
N-1. </t>
  </si>
  <si>
    <t>IZVORNI PLAN ILI REBALANS N.*</t>
  </si>
  <si>
    <t>TEKUĆI PLAN N.*</t>
  </si>
  <si>
    <t xml:space="preserve">OSTVARENJE/IZVRŠENJE 
N. </t>
  </si>
  <si>
    <t>6=5/2*100</t>
  </si>
  <si>
    <t>7=5/4*100</t>
  </si>
  <si>
    <t>Primici od financijske imovine i zaduživanja</t>
  </si>
  <si>
    <t>Primici od zaduživanja</t>
  </si>
  <si>
    <t>Primljeni krediti i zajmovi od međunarodnih organizacija, institucija i tijela EU te inozemnih vlada</t>
  </si>
  <si>
    <t>Primljeni zajmovi od međunarodnih organizacija</t>
  </si>
  <si>
    <t>Izdaci za financijsku imovinu i otplate zajmova</t>
  </si>
  <si>
    <t>Izdaci za otplatu glavnice primljenih kredita i zajmova</t>
  </si>
  <si>
    <t>Otplata glavnice primljenih kredita i zajmova od međunarodnih organizacija, institucija i tijela EU te inozemnih vlada</t>
  </si>
  <si>
    <t>Otplata glavnice primljenih zajmova od međunarodnih organizacija</t>
  </si>
  <si>
    <t>IZVJEŠTAJ RAČUNA FINANCIRANJA PREMA IZVORIMA FINANCIRANJA</t>
  </si>
  <si>
    <t>II. POSEBNI DIO</t>
  </si>
  <si>
    <t>IZVJEŠTAJ PO PROGRAMSKOJ KLASIFIKACIJI</t>
  </si>
  <si>
    <t>12399 OSNOVNA ŠKOLA OTRIĆI-DUBRAVE</t>
  </si>
  <si>
    <t>4=3/2*100</t>
  </si>
  <si>
    <t>OSNOVNA ŠKOLA OTRIĆI-DUBRAVE</t>
  </si>
  <si>
    <t>IZVORI FINANCIRANJA UKUPNO</t>
  </si>
  <si>
    <t>Opći prihodi i primici</t>
  </si>
  <si>
    <t>Vlastiti prihodi</t>
  </si>
  <si>
    <t>Prihodi za posebne namjene</t>
  </si>
  <si>
    <t>Pomoći</t>
  </si>
  <si>
    <t>Donacije</t>
  </si>
  <si>
    <t>Prihodi od nef.imovine</t>
  </si>
  <si>
    <t>Namjenski primici</t>
  </si>
  <si>
    <t>Rezultat</t>
  </si>
  <si>
    <t>Šifra</t>
  </si>
  <si>
    <t xml:space="preserve">Naziv </t>
  </si>
  <si>
    <t>PROGRAM A101206</t>
  </si>
  <si>
    <t>EU projekti UO za obrazovanje,kulturu i sport</t>
  </si>
  <si>
    <t>Aktivnost A101206T120602</t>
  </si>
  <si>
    <t>Izvor financiranja 1.1</t>
  </si>
  <si>
    <t xml:space="preserve">Opći prihodi i primici </t>
  </si>
  <si>
    <t>Izvor financiranja 5.6</t>
  </si>
  <si>
    <t>Fondovi EU</t>
  </si>
  <si>
    <t>PROGRAM A101207</t>
  </si>
  <si>
    <t>Zakonski standardi ustanova u obrazovanju</t>
  </si>
  <si>
    <t>Aktivnost A101207A120701</t>
  </si>
  <si>
    <t>Osiguranje uvjeta rada za redovno poslovanje osnovne škole</t>
  </si>
  <si>
    <t>Rahodi za usluge</t>
  </si>
  <si>
    <t>Izvor financiranja 3.2</t>
  </si>
  <si>
    <t>Vlastiti prihodi-proračunski korisnici</t>
  </si>
  <si>
    <t>Izvor financiranja 4.3</t>
  </si>
  <si>
    <t>Prihodi za posebne namjene-proračunski korisnici</t>
  </si>
  <si>
    <t>Izvor financiranja 4.4</t>
  </si>
  <si>
    <t>Decentralizirana sredstva</t>
  </si>
  <si>
    <t>Izvor financiranja 5.8</t>
  </si>
  <si>
    <t>Plaće (Bruto)</t>
  </si>
  <si>
    <t>Bankaske usluge i usluge platnog promet</t>
  </si>
  <si>
    <t>Knjige umjetnička djela</t>
  </si>
  <si>
    <t>Izvor financiranja 5.9</t>
  </si>
  <si>
    <t>Pomoći/Fondovi EU PK</t>
  </si>
  <si>
    <t>Aktivnost A101207A120702</t>
  </si>
  <si>
    <t>Investicijska ulaganja u osnovne škole</t>
  </si>
  <si>
    <t>Aktivnost A101207K120703</t>
  </si>
  <si>
    <t>Kapitalna ulaganja u osnovne škole</t>
  </si>
  <si>
    <t>Rashodi za nabavu nefinancije imovine</t>
  </si>
  <si>
    <t>Aktivnost A101207T120708</t>
  </si>
  <si>
    <t>Školska shema voća i mlijeka</t>
  </si>
  <si>
    <t>Izvori financiranja 1.1</t>
  </si>
  <si>
    <t>Izvor financiranja 5.2</t>
  </si>
  <si>
    <t>Ostale pomoći</t>
  </si>
  <si>
    <t>Rahodi za materija i energiju</t>
  </si>
  <si>
    <t>Rashodi za materija i energiju</t>
  </si>
  <si>
    <t>PROGRAM A101208</t>
  </si>
  <si>
    <t>Program ustanova u obrazovanju iznad standarda</t>
  </si>
  <si>
    <t>Aktivnost A101208A120801</t>
  </si>
  <si>
    <t>Poticanje demografskog razvitka</t>
  </si>
  <si>
    <t>Naknade građanima i kućanstvima</t>
  </si>
  <si>
    <t>Aktivnost A101208A120803</t>
  </si>
  <si>
    <t>Natjecanje iz znanja učenika</t>
  </si>
  <si>
    <t>Ostale usluge za komunikaciju i prijevoz</t>
  </si>
  <si>
    <t>Ostale nespomenute usluge</t>
  </si>
  <si>
    <t>Aktivnost A101208A120804</t>
  </si>
  <si>
    <t>Financiranje školskih projekata</t>
  </si>
  <si>
    <t>Aktivnost A101208A120808</t>
  </si>
  <si>
    <t>Nabava udžbenika za učenike OŠ</t>
  </si>
  <si>
    <t>Osnovno obrazovanje</t>
  </si>
  <si>
    <t>Aktivnost A101208A120809</t>
  </si>
  <si>
    <t>Programi školskog kurikuluma</t>
  </si>
  <si>
    <t>Donacije-proračunski korisnici</t>
  </si>
  <si>
    <t>Aktivnost A101208A120810</t>
  </si>
  <si>
    <t>Ostale aktivnosti osnovnih škola</t>
  </si>
  <si>
    <t>Oprema za održavanje i zaštitu</t>
  </si>
  <si>
    <t>Izvor financiranja 6.2</t>
  </si>
  <si>
    <t>Aktivnost A101208A120811</t>
  </si>
  <si>
    <t>Dodatne djelatnosti osnovnih škola</t>
  </si>
  <si>
    <t>Aktivnost A101208A120818</t>
  </si>
  <si>
    <t xml:space="preserve">Organizacija prehrane u osnovnim školama </t>
  </si>
  <si>
    <t>Aktivnost A101208A120819</t>
  </si>
  <si>
    <t>Opskrba školskih ustanova higijenskim potrepštinama za učenice osnovnih škola</t>
  </si>
  <si>
    <t>Ostale tekuće donacije</t>
  </si>
  <si>
    <t>Aktivnost A101206T120608</t>
  </si>
  <si>
    <t>Škoplska shema voća</t>
  </si>
  <si>
    <t xml:space="preserve">POLUGODIŠNJE OSTVARENJE/IZVRŠENJE 2024.
</t>
  </si>
  <si>
    <t>I. REBALANS 2025.</t>
  </si>
  <si>
    <t>OSTVARENJE/IZVRŠENJE POLUGODIŠNJE 2025</t>
  </si>
  <si>
    <t>POLUGODIŠNJE IZVRŠENJE 
2025.</t>
  </si>
  <si>
    <t>Tekuće donacije u naravi</t>
  </si>
  <si>
    <t>Sportska i glazbena oprema</t>
  </si>
  <si>
    <t>Uređaji, strojevi-</t>
  </si>
  <si>
    <t>Naknada za koriš.privat. autom.</t>
  </si>
  <si>
    <t>energija</t>
  </si>
  <si>
    <t>ured. Marer. I ostali matrjal</t>
  </si>
  <si>
    <t>ostali materijalza tek. Održ.</t>
  </si>
  <si>
    <t>Usluge telefona,pošte</t>
  </si>
  <si>
    <t>Usluge tekućeg i inv. Održavanja</t>
  </si>
  <si>
    <t>komunalne usluge</t>
  </si>
  <si>
    <t>Računalne usluge</t>
  </si>
  <si>
    <t>Tuzemne članarine</t>
  </si>
  <si>
    <t>sudske prist.</t>
  </si>
  <si>
    <t>Usluge platnog prometa</t>
  </si>
  <si>
    <t>novčana naknada zbog nezapošlj. Invlida</t>
  </si>
  <si>
    <t>OSTVARENJE/IZVRŠENJE POLUGODIŠNJE 2026.</t>
  </si>
  <si>
    <t xml:space="preserve">POLUGODIŠNJE OSTVARENJE/IZVRŠENJE 2025.
</t>
  </si>
  <si>
    <t>I. REBALANS 2026.</t>
  </si>
  <si>
    <t xml:space="preserve">OSTVARENJE/IZVRŠENJE POLUGODIŠNJE 2026.
</t>
  </si>
  <si>
    <t>OSTVARENJE/IZVRŠENJE POLUGODIŠNJE
2026</t>
  </si>
  <si>
    <t>POLUGODIŠNJE OSTVARENJE/IZVRŠENJE 
2025.</t>
  </si>
  <si>
    <t xml:space="preserve">POLUGODIŠNJE OSTVARENJE/IZVRŠENJE 
2025. </t>
  </si>
  <si>
    <t xml:space="preserve">OSTVARENJE/IZVRŠENJE POLUGODIŠNJE 2026. 
 </t>
  </si>
  <si>
    <t>POLUGODIŠNJE IZVRŠENJE 
2026.</t>
  </si>
  <si>
    <t>POLUGODIŠNJE  OSTVARENJE/IZVRŠENJE 
2025</t>
  </si>
  <si>
    <t>I. REBALANS 2026</t>
  </si>
  <si>
    <t xml:space="preserve">OSTVARENJE/IZVRŠENJE 
POLUGODIŠNJE 2026 </t>
  </si>
  <si>
    <t xml:space="preserve"> POLUGODIŠNJE IZVRŠENJE 
2026</t>
  </si>
  <si>
    <t xml:space="preserve"> </t>
  </si>
  <si>
    <t>5.0.111 pomoći iz DP kroz opće prim.-DNž</t>
  </si>
  <si>
    <t>5.0.112 Pomoći iz DP krozopće prih. I prim.</t>
  </si>
  <si>
    <t>5.6.1001 Europ. Soc. Fond-DNŽ</t>
  </si>
  <si>
    <t>0.00</t>
  </si>
  <si>
    <t>Izvor financiranja 5.6.1001</t>
  </si>
  <si>
    <t>Europski soc. Fond -DNŽ</t>
  </si>
  <si>
    <t>Izvor financiranja 5.0.111</t>
  </si>
  <si>
    <t>Pomoći iz DP kroz opće prihode i rashode</t>
  </si>
  <si>
    <t>Europski socijalni fond-Projekt Zajedno možemo sve vol.8.pomoćnik u nastavi</t>
  </si>
  <si>
    <t>4.582,,25</t>
  </si>
  <si>
    <t>Usluge promidžbe i inf.</t>
  </si>
  <si>
    <t>Izvor financiranja 5.0.112</t>
  </si>
  <si>
    <t>Pomoći iz DP kroz opće prihode i rashode-PK</t>
  </si>
  <si>
    <t>uredska oprema  i namještaj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</si>
</sst>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35">
    <font>
      <sz val="11"/>
      <color theme="1"/>
      <name val="Calibri"/>
      <charset val="238"/>
      <scheme val="minor"/>
    </font>
    <font>
      <sz val="8"/>
      <color theme="1"/>
      <name val="Calibri"/>
      <charset val="238"/>
      <scheme val="minor"/>
    </font>
    <font>
      <b/>
      <sz val="14"/>
      <color indexed="8"/>
      <name val="Arial"/>
      <charset val="238"/>
    </font>
    <font>
      <sz val="10"/>
      <color indexed="8"/>
      <name val="Arial"/>
      <charset val="238"/>
    </font>
    <font>
      <b/>
      <sz val="12"/>
      <color indexed="8"/>
      <name val="Arial"/>
      <charset val="238"/>
    </font>
    <font>
      <sz val="12"/>
      <color theme="1"/>
      <name val="Calibri"/>
      <charset val="238"/>
      <scheme val="minor"/>
    </font>
    <font>
      <b/>
      <sz val="12"/>
      <color theme="1"/>
      <name val="Arial"/>
      <charset val="238"/>
    </font>
    <font>
      <b/>
      <sz val="10"/>
      <color indexed="8"/>
      <name val="Arial"/>
      <charset val="238"/>
    </font>
    <font>
      <b/>
      <sz val="8"/>
      <color indexed="8"/>
      <name val="Arial"/>
      <charset val="238"/>
    </font>
    <font>
      <sz val="10"/>
      <color rgb="FF000000"/>
      <name val="Arial"/>
      <charset val="238"/>
    </font>
    <font>
      <b/>
      <sz val="10"/>
      <color indexed="8"/>
      <name val="Arial"/>
      <charset val="134"/>
    </font>
    <font>
      <i/>
      <sz val="10"/>
      <color indexed="8"/>
      <name val="Arial"/>
      <charset val="238"/>
    </font>
    <font>
      <sz val="10"/>
      <color indexed="8"/>
      <name val="Arial"/>
      <charset val="134"/>
    </font>
    <font>
      <b/>
      <sz val="11"/>
      <color theme="1"/>
      <name val="Calibri"/>
      <charset val="238"/>
      <scheme val="minor"/>
    </font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0"/>
      <name val="Arial"/>
      <charset val="238"/>
    </font>
    <font>
      <i/>
      <sz val="10"/>
      <name val="Arial"/>
      <charset val="238"/>
    </font>
    <font>
      <sz val="10"/>
      <name val="Arial"/>
      <charset val="238"/>
    </font>
    <font>
      <b/>
      <i/>
      <sz val="10"/>
      <name val="Arial"/>
      <charset val="238"/>
    </font>
    <font>
      <b/>
      <sz val="10"/>
      <name val="Arial"/>
      <charset val="134"/>
    </font>
    <font>
      <sz val="10"/>
      <name val="Arial"/>
      <charset val="134"/>
    </font>
    <font>
      <b/>
      <sz val="9"/>
      <color indexed="8"/>
      <name val="Arial"/>
      <charset val="238"/>
    </font>
    <font>
      <b/>
      <sz val="11"/>
      <color indexed="8"/>
      <name val="Arial"/>
      <charset val="238"/>
    </font>
    <font>
      <sz val="14"/>
      <color indexed="8"/>
      <name val="Arial"/>
      <charset val="238"/>
    </font>
    <font>
      <b/>
      <sz val="12"/>
      <name val="Arial"/>
      <charset val="238"/>
    </font>
    <font>
      <sz val="12"/>
      <name val="Arial"/>
      <charset val="238"/>
    </font>
    <font>
      <b/>
      <sz val="10"/>
      <color theme="1"/>
      <name val="Calibri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i/>
      <sz val="10"/>
      <color indexed="8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i/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55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left" vertical="center" wrapText="1"/>
    </xf>
    <xf numFmtId="4" fontId="3" fillId="3" borderId="3" xfId="0" applyNumberFormat="1" applyFont="1" applyFill="1" applyBorder="1" applyAlignment="1">
      <alignment horizontal="left" vertical="center"/>
    </xf>
    <xf numFmtId="4" fontId="3" fillId="3" borderId="4" xfId="0" applyNumberFormat="1" applyFont="1" applyFill="1" applyBorder="1" applyAlignment="1">
      <alignment horizontal="left" vertical="center"/>
    </xf>
    <xf numFmtId="3" fontId="3" fillId="3" borderId="4" xfId="0" applyNumberFormat="1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4" fontId="7" fillId="3" borderId="3" xfId="0" applyNumberFormat="1" applyFont="1" applyFill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4" fontId="0" fillId="0" borderId="0" xfId="0" applyNumberFormat="1" applyAlignment="1">
      <alignment horizontal="left" vertical="center"/>
    </xf>
    <xf numFmtId="0" fontId="7" fillId="4" borderId="3" xfId="0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left" vertical="center"/>
    </xf>
    <xf numFmtId="0" fontId="11" fillId="3" borderId="3" xfId="0" applyFont="1" applyFill="1" applyBorder="1" applyAlignment="1">
      <alignment horizontal="left" vertical="center" wrapText="1"/>
    </xf>
    <xf numFmtId="4" fontId="12" fillId="3" borderId="4" xfId="0" applyNumberFormat="1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 wrapText="1" indent="1"/>
    </xf>
    <xf numFmtId="3" fontId="3" fillId="3" borderId="3" xfId="0" applyNumberFormat="1" applyFont="1" applyFill="1" applyBorder="1" applyAlignment="1">
      <alignment horizontal="left" vertical="center"/>
    </xf>
    <xf numFmtId="0" fontId="0" fillId="0" borderId="0" xfId="0" applyAlignment="1">
      <alignment horizontal="left" indent="1"/>
    </xf>
    <xf numFmtId="0" fontId="0" fillId="0" borderId="4" xfId="0" applyBorder="1" applyAlignment="1">
      <alignment horizontal="left" indent="1"/>
    </xf>
    <xf numFmtId="0" fontId="11" fillId="3" borderId="3" xfId="0" applyFont="1" applyFill="1" applyBorder="1" applyAlignment="1">
      <alignment horizontal="left" vertical="center" wrapText="1" indent="1"/>
    </xf>
    <xf numFmtId="4" fontId="0" fillId="0" borderId="4" xfId="0" applyNumberFormat="1" applyBorder="1" applyAlignment="1">
      <alignment horizontal="left" indent="1"/>
    </xf>
    <xf numFmtId="4" fontId="0" fillId="3" borderId="4" xfId="0" applyNumberFormat="1" applyFill="1" applyBorder="1" applyAlignment="1">
      <alignment horizontal="left" indent="1"/>
    </xf>
    <xf numFmtId="4" fontId="14" fillId="0" borderId="4" xfId="0" applyNumberFormat="1" applyFont="1" applyBorder="1" applyAlignment="1">
      <alignment horizontal="left" indent="1"/>
    </xf>
    <xf numFmtId="4" fontId="15" fillId="0" borderId="4" xfId="0" applyNumberFormat="1" applyFont="1" applyBorder="1" applyAlignment="1">
      <alignment horizontal="left" indent="1"/>
    </xf>
    <xf numFmtId="164" fontId="0" fillId="0" borderId="4" xfId="0" applyNumberFormat="1" applyBorder="1" applyAlignment="1">
      <alignment horizontal="left" indent="1"/>
    </xf>
    <xf numFmtId="164" fontId="0" fillId="3" borderId="4" xfId="0" applyNumberFormat="1" applyFill="1" applyBorder="1" applyAlignment="1">
      <alignment horizontal="left" inden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6" fillId="3" borderId="4" xfId="0" applyFont="1" applyFill="1" applyBorder="1" applyAlignment="1">
      <alignment horizontal="left" vertical="center" wrapText="1"/>
    </xf>
    <xf numFmtId="4" fontId="7" fillId="3" borderId="4" xfId="0" applyNumberFormat="1" applyFont="1" applyFill="1" applyBorder="1" applyAlignment="1">
      <alignment horizontal="right"/>
    </xf>
    <xf numFmtId="4" fontId="0" fillId="0" borderId="4" xfId="0" applyNumberFormat="1" applyBorder="1"/>
    <xf numFmtId="4" fontId="13" fillId="0" borderId="4" xfId="0" applyNumberFormat="1" applyFont="1" applyBorder="1"/>
    <xf numFmtId="0" fontId="17" fillId="3" borderId="4" xfId="0" applyFont="1" applyFill="1" applyBorder="1" applyAlignment="1">
      <alignment horizontal="left" vertical="center" wrapText="1" indent="1"/>
    </xf>
    <xf numFmtId="4" fontId="3" fillId="3" borderId="4" xfId="0" applyNumberFormat="1" applyFont="1" applyFill="1" applyBorder="1" applyAlignment="1">
      <alignment horizontal="right"/>
    </xf>
    <xf numFmtId="0" fontId="17" fillId="3" borderId="4" xfId="0" applyFont="1" applyFill="1" applyBorder="1" applyAlignment="1">
      <alignment horizontal="left" vertical="center" indent="1"/>
    </xf>
    <xf numFmtId="0" fontId="17" fillId="3" borderId="4" xfId="0" applyFont="1" applyFill="1" applyBorder="1" applyAlignment="1">
      <alignment horizontal="left" vertical="center" wrapText="1"/>
    </xf>
    <xf numFmtId="4" fontId="15" fillId="0" borderId="4" xfId="0" applyNumberFormat="1" applyFont="1" applyBorder="1"/>
    <xf numFmtId="3" fontId="3" fillId="3" borderId="4" xfId="0" applyNumberFormat="1" applyFont="1" applyFill="1" applyBorder="1" applyAlignment="1">
      <alignment horizontal="right"/>
    </xf>
    <xf numFmtId="0" fontId="18" fillId="3" borderId="4" xfId="0" applyFont="1" applyFill="1" applyBorder="1" applyAlignment="1">
      <alignment horizontal="left" vertical="center" wrapText="1"/>
    </xf>
    <xf numFmtId="0" fontId="18" fillId="3" borderId="4" xfId="0" applyFont="1" applyFill="1" applyBorder="1" applyAlignment="1">
      <alignment horizontal="left" vertical="center"/>
    </xf>
    <xf numFmtId="0" fontId="17" fillId="3" borderId="4" xfId="0" applyFont="1" applyFill="1" applyBorder="1" applyAlignment="1">
      <alignment horizontal="left" vertical="center"/>
    </xf>
    <xf numFmtId="0" fontId="16" fillId="3" borderId="4" xfId="0" applyFont="1" applyFill="1" applyBorder="1" applyAlignment="1">
      <alignment horizontal="left" vertical="center"/>
    </xf>
    <xf numFmtId="0" fontId="16" fillId="3" borderId="4" xfId="0" applyFont="1" applyFill="1" applyBorder="1" applyAlignment="1">
      <alignment vertical="center" wrapText="1"/>
    </xf>
    <xf numFmtId="0" fontId="18" fillId="3" borderId="4" xfId="0" applyFont="1" applyFill="1" applyBorder="1" applyAlignment="1">
      <alignment vertical="center" wrapText="1"/>
    </xf>
    <xf numFmtId="0" fontId="0" fillId="0" borderId="4" xfId="0" applyBorder="1"/>
    <xf numFmtId="3" fontId="3" fillId="3" borderId="4" xfId="0" applyNumberFormat="1" applyFont="1" applyFill="1" applyBorder="1" applyAlignment="1">
      <alignment horizontal="right" wrapText="1"/>
    </xf>
    <xf numFmtId="164" fontId="7" fillId="3" borderId="4" xfId="0" applyNumberFormat="1" applyFont="1" applyFill="1" applyBorder="1" applyAlignment="1">
      <alignment horizontal="right"/>
    </xf>
    <xf numFmtId="164" fontId="13" fillId="0" borderId="4" xfId="0" applyNumberFormat="1" applyFont="1" applyBorder="1"/>
    <xf numFmtId="164" fontId="0" fillId="0" borderId="4" xfId="0" applyNumberFormat="1" applyBorder="1"/>
    <xf numFmtId="164" fontId="3" fillId="3" borderId="4" xfId="0" applyNumberFormat="1" applyFont="1" applyFill="1" applyBorder="1" applyAlignment="1">
      <alignment horizontal="right"/>
    </xf>
    <xf numFmtId="0" fontId="13" fillId="0" borderId="4" xfId="0" applyFont="1" applyBorder="1"/>
    <xf numFmtId="4" fontId="0" fillId="0" borderId="0" xfId="0" applyNumberFormat="1"/>
    <xf numFmtId="0" fontId="13" fillId="0" borderId="0" xfId="0" applyFont="1"/>
    <xf numFmtId="0" fontId="19" fillId="3" borderId="4" xfId="0" applyFont="1" applyFill="1" applyBorder="1" applyAlignment="1">
      <alignment horizontal="left" vertical="center"/>
    </xf>
    <xf numFmtId="0" fontId="15" fillId="0" borderId="0" xfId="0" applyFont="1"/>
    <xf numFmtId="0" fontId="20" fillId="3" borderId="4" xfId="0" applyFont="1" applyFill="1" applyBorder="1" applyAlignment="1">
      <alignment horizontal="left" vertical="center" wrapText="1"/>
    </xf>
    <xf numFmtId="164" fontId="10" fillId="3" borderId="4" xfId="0" applyNumberFormat="1" applyFont="1" applyFill="1" applyBorder="1" applyAlignment="1">
      <alignment horizontal="right"/>
    </xf>
    <xf numFmtId="0" fontId="21" fillId="3" borderId="4" xfId="0" applyFont="1" applyFill="1" applyBorder="1" applyAlignment="1">
      <alignment horizontal="left" vertical="center"/>
    </xf>
    <xf numFmtId="0" fontId="0" fillId="2" borderId="0" xfId="0" applyFill="1"/>
    <xf numFmtId="0" fontId="4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5" fillId="3" borderId="0" xfId="0" applyFont="1" applyFill="1" applyAlignment="1">
      <alignment wrapText="1"/>
    </xf>
    <xf numFmtId="0" fontId="13" fillId="3" borderId="5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8" fillId="2" borderId="2" xfId="0" applyFont="1" applyFill="1" applyBorder="1" applyAlignment="1">
      <alignment vertical="center"/>
    </xf>
    <xf numFmtId="164" fontId="7" fillId="2" borderId="4" xfId="0" applyNumberFormat="1" applyFont="1" applyFill="1" applyBorder="1" applyAlignment="1">
      <alignment horizontal="right"/>
    </xf>
    <xf numFmtId="164" fontId="7" fillId="0" borderId="4" xfId="0" applyNumberFormat="1" applyFont="1" applyBorder="1" applyAlignment="1">
      <alignment horizontal="right"/>
    </xf>
    <xf numFmtId="0" fontId="16" fillId="2" borderId="1" xfId="0" applyFont="1" applyFill="1" applyBorder="1" applyAlignment="1">
      <alignment horizontal="left" vertical="center"/>
    </xf>
    <xf numFmtId="0" fontId="24" fillId="3" borderId="0" xfId="0" applyFont="1" applyFill="1" applyAlignment="1">
      <alignment horizontal="center" vertical="center" wrapText="1"/>
    </xf>
    <xf numFmtId="164" fontId="24" fillId="3" borderId="0" xfId="0" applyNumberFormat="1" applyFont="1" applyFill="1" applyAlignment="1">
      <alignment horizontal="center" vertical="center" wrapText="1"/>
    </xf>
    <xf numFmtId="0" fontId="25" fillId="3" borderId="0" xfId="0" applyFont="1" applyFill="1" applyAlignment="1">
      <alignment horizontal="left" wrapText="1"/>
    </xf>
    <xf numFmtId="0" fontId="26" fillId="3" borderId="0" xfId="0" applyFont="1" applyFill="1" applyAlignment="1">
      <alignment wrapText="1"/>
    </xf>
    <xf numFmtId="3" fontId="4" fillId="3" borderId="0" xfId="0" applyNumberFormat="1" applyFont="1" applyFill="1" applyAlignment="1">
      <alignment horizontal="right"/>
    </xf>
    <xf numFmtId="0" fontId="25" fillId="0" borderId="0" xfId="0" applyFont="1" applyAlignment="1">
      <alignment horizontal="left" wrapText="1"/>
    </xf>
    <xf numFmtId="0" fontId="26" fillId="0" borderId="0" xfId="0" applyFont="1" applyAlignment="1">
      <alignment wrapText="1"/>
    </xf>
    <xf numFmtId="3" fontId="4" fillId="0" borderId="0" xfId="0" applyNumberFormat="1" applyFont="1" applyAlignment="1">
      <alignment horizontal="right"/>
    </xf>
    <xf numFmtId="0" fontId="3" fillId="3" borderId="0" xfId="0" applyFont="1" applyFill="1" applyAlignment="1">
      <alignment vertical="center" wrapText="1"/>
    </xf>
    <xf numFmtId="0" fontId="0" fillId="3" borderId="0" xfId="0" applyFill="1"/>
    <xf numFmtId="0" fontId="27" fillId="3" borderId="5" xfId="0" applyFont="1" applyFill="1" applyBorder="1" applyAlignment="1">
      <alignment horizontal="right" vertical="center"/>
    </xf>
    <xf numFmtId="164" fontId="3" fillId="3" borderId="0" xfId="0" applyNumberFormat="1" applyFont="1" applyFill="1"/>
    <xf numFmtId="0" fontId="3" fillId="3" borderId="0" xfId="0" applyFont="1" applyFill="1"/>
    <xf numFmtId="3" fontId="7" fillId="0" borderId="4" xfId="0" applyNumberFormat="1" applyFont="1" applyBorder="1" applyAlignment="1">
      <alignment horizontal="right"/>
    </xf>
    <xf numFmtId="3" fontId="7" fillId="2" borderId="4" xfId="0" applyNumberFormat="1" applyFont="1" applyFill="1" applyBorder="1" applyAlignment="1">
      <alignment horizontal="right"/>
    </xf>
    <xf numFmtId="0" fontId="7" fillId="0" borderId="4" xfId="0" quotePrefix="1" applyFont="1" applyBorder="1" applyAlignment="1">
      <alignment horizontal="center" vertical="center" wrapText="1"/>
    </xf>
    <xf numFmtId="0" fontId="18" fillId="3" borderId="4" xfId="0" quotePrefix="1" applyFont="1" applyFill="1" applyBorder="1" applyAlignment="1">
      <alignment horizontal="left" vertical="center"/>
    </xf>
    <xf numFmtId="0" fontId="17" fillId="3" borderId="4" xfId="0" quotePrefix="1" applyFont="1" applyFill="1" applyBorder="1" applyAlignment="1">
      <alignment horizontal="left" vertical="center"/>
    </xf>
    <xf numFmtId="0" fontId="18" fillId="3" borderId="4" xfId="0" quotePrefix="1" applyFont="1" applyFill="1" applyBorder="1" applyAlignment="1">
      <alignment horizontal="left" vertical="center" wrapText="1"/>
    </xf>
    <xf numFmtId="0" fontId="16" fillId="3" borderId="4" xfId="0" quotePrefix="1" applyFont="1" applyFill="1" applyBorder="1" applyAlignment="1">
      <alignment horizontal="left" vertical="center" wrapText="1"/>
    </xf>
    <xf numFmtId="0" fontId="16" fillId="3" borderId="4" xfId="0" quotePrefix="1" applyFont="1" applyFill="1" applyBorder="1" applyAlignment="1">
      <alignment horizontal="left" vertical="center"/>
    </xf>
    <xf numFmtId="0" fontId="17" fillId="3" borderId="4" xfId="0" quotePrefix="1" applyFont="1" applyFill="1" applyBorder="1" applyAlignment="1">
      <alignment horizontal="left" vertical="center" wrapText="1" indent="1"/>
    </xf>
    <xf numFmtId="0" fontId="17" fillId="3" borderId="4" xfId="0" quotePrefix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 indent="1"/>
    </xf>
    <xf numFmtId="0" fontId="3" fillId="3" borderId="2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2"/>
    </xf>
    <xf numFmtId="0" fontId="3" fillId="3" borderId="2" xfId="0" applyFont="1" applyFill="1" applyBorder="1" applyAlignment="1">
      <alignment horizontal="left" vertical="center" wrapText="1" indent="2"/>
    </xf>
    <xf numFmtId="0" fontId="3" fillId="3" borderId="3" xfId="0" applyFont="1" applyFill="1" applyBorder="1" applyAlignment="1">
      <alignment horizontal="left" vertical="center" wrapText="1" indent="2"/>
    </xf>
    <xf numFmtId="164" fontId="29" fillId="3" borderId="4" xfId="0" applyNumberFormat="1" applyFont="1" applyFill="1" applyBorder="1" applyAlignment="1">
      <alignment horizontal="right"/>
    </xf>
    <xf numFmtId="0" fontId="30" fillId="3" borderId="4" xfId="0" applyFont="1" applyFill="1" applyBorder="1" applyAlignment="1">
      <alignment horizontal="left" vertical="center" wrapText="1"/>
    </xf>
    <xf numFmtId="164" fontId="28" fillId="0" borderId="4" xfId="0" applyNumberFormat="1" applyFont="1" applyBorder="1"/>
    <xf numFmtId="4" fontId="28" fillId="0" borderId="4" xfId="0" applyNumberFormat="1" applyFont="1" applyBorder="1"/>
    <xf numFmtId="0" fontId="28" fillId="0" borderId="0" xfId="0" applyFont="1"/>
    <xf numFmtId="2" fontId="0" fillId="0" borderId="4" xfId="0" applyNumberFormat="1" applyBorder="1"/>
    <xf numFmtId="0" fontId="31" fillId="3" borderId="3" xfId="0" applyFont="1" applyFill="1" applyBorder="1" applyAlignment="1">
      <alignment horizontal="left" vertical="center" wrapText="1"/>
    </xf>
    <xf numFmtId="4" fontId="0" fillId="0" borderId="0" xfId="0" applyNumberFormat="1" applyAlignment="1">
      <alignment horizontal="left"/>
    </xf>
    <xf numFmtId="0" fontId="29" fillId="3" borderId="3" xfId="0" applyFont="1" applyFill="1" applyBorder="1" applyAlignment="1">
      <alignment horizontal="left" vertical="center" wrapText="1" indent="1"/>
    </xf>
    <xf numFmtId="4" fontId="28" fillId="0" borderId="4" xfId="0" applyNumberFormat="1" applyFont="1" applyBorder="1" applyAlignment="1">
      <alignment horizontal="left" indent="1"/>
    </xf>
    <xf numFmtId="0" fontId="29" fillId="3" borderId="1" xfId="0" applyFont="1" applyFill="1" applyBorder="1" applyAlignment="1">
      <alignment horizontal="left" vertical="center" wrapText="1" indent="1"/>
    </xf>
    <xf numFmtId="0" fontId="29" fillId="3" borderId="2" xfId="0" applyFont="1" applyFill="1" applyBorder="1" applyAlignment="1">
      <alignment horizontal="left" vertical="center" wrapText="1" indent="1"/>
    </xf>
    <xf numFmtId="0" fontId="29" fillId="3" borderId="1" xfId="0" applyFont="1" applyFill="1" applyBorder="1" applyAlignment="1">
      <alignment horizontal="left" vertical="center" wrapText="1"/>
    </xf>
    <xf numFmtId="0" fontId="29" fillId="3" borderId="2" xfId="0" applyFont="1" applyFill="1" applyBorder="1" applyAlignment="1">
      <alignment horizontal="left" vertical="center" wrapText="1"/>
    </xf>
    <xf numFmtId="0" fontId="29" fillId="3" borderId="3" xfId="0" applyFont="1" applyFill="1" applyBorder="1" applyAlignment="1">
      <alignment horizontal="left" vertical="center" wrapText="1"/>
    </xf>
    <xf numFmtId="0" fontId="31" fillId="3" borderId="3" xfId="0" applyFont="1" applyFill="1" applyBorder="1" applyAlignment="1">
      <alignment horizontal="left" vertical="center" wrapText="1" indent="1"/>
    </xf>
    <xf numFmtId="4" fontId="28" fillId="3" borderId="4" xfId="0" applyNumberFormat="1" applyFont="1" applyFill="1" applyBorder="1" applyAlignment="1">
      <alignment horizontal="left" indent="1"/>
    </xf>
    <xf numFmtId="2" fontId="14" fillId="3" borderId="4" xfId="0" applyNumberFormat="1" applyFont="1" applyFill="1" applyBorder="1" applyAlignment="1">
      <alignment horizontal="left" indent="1"/>
    </xf>
    <xf numFmtId="2" fontId="7" fillId="3" borderId="4" xfId="0" applyNumberFormat="1" applyFont="1" applyFill="1" applyBorder="1" applyAlignment="1">
      <alignment horizontal="left" vertical="center"/>
    </xf>
    <xf numFmtId="2" fontId="3" fillId="3" borderId="4" xfId="0" applyNumberFormat="1" applyFont="1" applyFill="1" applyBorder="1" applyAlignment="1">
      <alignment horizontal="left" vertical="center"/>
    </xf>
    <xf numFmtId="2" fontId="0" fillId="0" borderId="4" xfId="0" applyNumberFormat="1" applyBorder="1" applyAlignment="1">
      <alignment horizontal="left" indent="1"/>
    </xf>
    <xf numFmtId="2" fontId="28" fillId="0" borderId="4" xfId="0" applyNumberFormat="1" applyFont="1" applyBorder="1" applyAlignment="1">
      <alignment horizontal="left" indent="1"/>
    </xf>
    <xf numFmtId="2" fontId="14" fillId="0" borderId="4" xfId="0" applyNumberFormat="1" applyFont="1" applyBorder="1" applyAlignment="1">
      <alignment horizontal="left" indent="1"/>
    </xf>
    <xf numFmtId="0" fontId="34" fillId="3" borderId="4" xfId="0" applyFont="1" applyFill="1" applyBorder="1" applyAlignment="1">
      <alignment horizontal="left" vertical="center" wrapText="1" indent="1"/>
    </xf>
    <xf numFmtId="4" fontId="29" fillId="3" borderId="4" xfId="0" applyNumberFormat="1" applyFont="1" applyFill="1" applyBorder="1" applyAlignment="1">
      <alignment horizontal="right"/>
    </xf>
    <xf numFmtId="0" fontId="3" fillId="3" borderId="3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3" fillId="4" borderId="3" xfId="0" applyFont="1" applyFill="1" applyBorder="1" applyAlignment="1">
      <alignment horizontal="left" vertical="center" wrapText="1" indent="1"/>
    </xf>
    <xf numFmtId="4" fontId="28" fillId="4" borderId="4" xfId="0" applyNumberFormat="1" applyFont="1" applyFill="1" applyBorder="1" applyAlignment="1">
      <alignment horizontal="left" indent="1"/>
    </xf>
    <xf numFmtId="2" fontId="28" fillId="4" borderId="4" xfId="0" applyNumberFormat="1" applyFont="1" applyFill="1" applyBorder="1" applyAlignment="1">
      <alignment horizontal="left" indent="1"/>
    </xf>
    <xf numFmtId="0" fontId="7" fillId="4" borderId="3" xfId="0" applyFont="1" applyFill="1" applyBorder="1" applyAlignment="1">
      <alignment horizontal="left" vertical="center" wrapText="1" indent="1"/>
    </xf>
    <xf numFmtId="4" fontId="13" fillId="4" borderId="4" xfId="0" applyNumberFormat="1" applyFont="1" applyFill="1" applyBorder="1" applyAlignment="1">
      <alignment horizontal="left" indent="1"/>
    </xf>
    <xf numFmtId="2" fontId="13" fillId="4" borderId="4" xfId="0" applyNumberFormat="1" applyFont="1" applyFill="1" applyBorder="1" applyAlignment="1">
      <alignment horizontal="left" indent="1"/>
    </xf>
    <xf numFmtId="2" fontId="0" fillId="4" borderId="4" xfId="0" applyNumberFormat="1" applyFill="1" applyBorder="1" applyAlignment="1">
      <alignment horizontal="left" indent="1"/>
    </xf>
    <xf numFmtId="4" fontId="15" fillId="4" borderId="4" xfId="0" applyNumberFormat="1" applyFont="1" applyFill="1" applyBorder="1" applyAlignment="1">
      <alignment horizontal="left" indent="1"/>
    </xf>
    <xf numFmtId="2" fontId="15" fillId="4" borderId="4" xfId="0" applyNumberFormat="1" applyFont="1" applyFill="1" applyBorder="1" applyAlignment="1">
      <alignment horizontal="left" indent="1"/>
    </xf>
    <xf numFmtId="0" fontId="7" fillId="5" borderId="3" xfId="0" applyFont="1" applyFill="1" applyBorder="1" applyAlignment="1">
      <alignment horizontal="left" vertical="center" wrapText="1" indent="1"/>
    </xf>
    <xf numFmtId="4" fontId="15" fillId="5" borderId="4" xfId="0" applyNumberFormat="1" applyFont="1" applyFill="1" applyBorder="1" applyAlignment="1">
      <alignment horizontal="left" indent="1"/>
    </xf>
    <xf numFmtId="2" fontId="13" fillId="5" borderId="4" xfId="0" applyNumberFormat="1" applyFont="1" applyFill="1" applyBorder="1" applyAlignment="1">
      <alignment horizontal="left" indent="1"/>
    </xf>
    <xf numFmtId="4" fontId="0" fillId="4" borderId="4" xfId="0" applyNumberFormat="1" applyFill="1" applyBorder="1" applyAlignment="1">
      <alignment horizontal="left" indent="1"/>
    </xf>
    <xf numFmtId="0" fontId="7" fillId="5" borderId="3" xfId="0" applyFont="1" applyFill="1" applyBorder="1" applyAlignment="1">
      <alignment horizontal="left" vertical="center" wrapText="1"/>
    </xf>
    <xf numFmtId="4" fontId="7" fillId="5" borderId="3" xfId="0" applyNumberFormat="1" applyFont="1" applyFill="1" applyBorder="1" applyAlignment="1">
      <alignment horizontal="left" vertical="center"/>
    </xf>
    <xf numFmtId="4" fontId="10" fillId="5" borderId="4" xfId="0" applyNumberFormat="1" applyFont="1" applyFill="1" applyBorder="1" applyAlignment="1">
      <alignment horizontal="left" vertical="center"/>
    </xf>
    <xf numFmtId="2" fontId="7" fillId="5" borderId="4" xfId="0" applyNumberFormat="1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 wrapText="1"/>
    </xf>
    <xf numFmtId="4" fontId="7" fillId="6" borderId="3" xfId="0" applyNumberFormat="1" applyFont="1" applyFill="1" applyBorder="1" applyAlignment="1">
      <alignment horizontal="left" vertical="center"/>
    </xf>
    <xf numFmtId="4" fontId="10" fillId="6" borderId="4" xfId="0" applyNumberFormat="1" applyFont="1" applyFill="1" applyBorder="1" applyAlignment="1">
      <alignment horizontal="left" vertical="center"/>
    </xf>
    <xf numFmtId="2" fontId="7" fillId="6" borderId="4" xfId="0" applyNumberFormat="1" applyFont="1" applyFill="1" applyBorder="1" applyAlignment="1">
      <alignment horizontal="left" vertical="center"/>
    </xf>
    <xf numFmtId="0" fontId="7" fillId="7" borderId="3" xfId="0" applyFont="1" applyFill="1" applyBorder="1" applyAlignment="1">
      <alignment horizontal="left" vertical="center" wrapText="1"/>
    </xf>
    <xf numFmtId="4" fontId="7" fillId="7" borderId="3" xfId="0" applyNumberFormat="1" applyFont="1" applyFill="1" applyBorder="1" applyAlignment="1">
      <alignment horizontal="left" vertical="center"/>
    </xf>
    <xf numFmtId="4" fontId="7" fillId="7" borderId="4" xfId="0" applyNumberFormat="1" applyFont="1" applyFill="1" applyBorder="1" applyAlignment="1">
      <alignment horizontal="left" vertical="center"/>
    </xf>
    <xf numFmtId="2" fontId="7" fillId="7" borderId="4" xfId="0" applyNumberFormat="1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2"/>
    </xf>
    <xf numFmtId="0" fontId="3" fillId="3" borderId="2" xfId="0" applyFont="1" applyFill="1" applyBorder="1" applyAlignment="1">
      <alignment horizontal="left" vertical="center" wrapText="1" indent="2"/>
    </xf>
    <xf numFmtId="0" fontId="3" fillId="3" borderId="3" xfId="0" applyFont="1" applyFill="1" applyBorder="1" applyAlignment="1">
      <alignment horizontal="left" vertical="center" wrapText="1" indent="2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3" fillId="3" borderId="0" xfId="0" applyFont="1" applyFill="1" applyBorder="1" applyAlignment="1">
      <alignment horizontal="left" vertical="center" wrapText="1" indent="2"/>
    </xf>
    <xf numFmtId="0" fontId="3" fillId="3" borderId="0" xfId="0" applyFont="1" applyFill="1" applyBorder="1" applyAlignment="1">
      <alignment horizontal="left" vertical="center" wrapText="1" indent="1"/>
    </xf>
    <xf numFmtId="4" fontId="0" fillId="0" borderId="0" xfId="0" applyNumberFormat="1" applyBorder="1" applyAlignment="1">
      <alignment horizontal="left" indent="1"/>
    </xf>
    <xf numFmtId="2" fontId="0" fillId="0" borderId="0" xfId="0" applyNumberFormat="1" applyBorder="1" applyAlignment="1">
      <alignment horizontal="left" indent="1"/>
    </xf>
    <xf numFmtId="0" fontId="16" fillId="2" borderId="1" xfId="0" quotePrefix="1" applyFont="1" applyFill="1" applyBorder="1" applyAlignment="1">
      <alignment horizontal="left" vertical="center" wrapText="1"/>
    </xf>
    <xf numFmtId="0" fontId="18" fillId="2" borderId="2" xfId="0" applyFont="1" applyFill="1" applyBorder="1" applyAlignment="1">
      <alignment vertical="center" wrapText="1"/>
    </xf>
    <xf numFmtId="0" fontId="25" fillId="3" borderId="0" xfId="0" quotePrefix="1" applyFont="1" applyFill="1" applyAlignment="1">
      <alignment horizontal="left" wrapText="1"/>
    </xf>
    <xf numFmtId="0" fontId="25" fillId="3" borderId="0" xfId="0" applyFont="1" applyFill="1" applyAlignment="1">
      <alignment horizontal="left" wrapText="1"/>
    </xf>
    <xf numFmtId="0" fontId="16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8" fillId="0" borderId="4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16" fillId="0" borderId="1" xfId="0" applyFont="1" applyBorder="1" applyAlignment="1">
      <alignment horizontal="left" vertical="center" wrapText="1"/>
    </xf>
    <xf numFmtId="0" fontId="16" fillId="0" borderId="2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18" fillId="0" borderId="2" xfId="0" applyFont="1" applyBorder="1" applyAlignment="1">
      <alignment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16" fillId="0" borderId="1" xfId="0" quotePrefix="1" applyFont="1" applyBorder="1" applyAlignment="1">
      <alignment horizontal="left" vertical="center" wrapText="1"/>
    </xf>
    <xf numFmtId="0" fontId="16" fillId="0" borderId="1" xfId="0" quotePrefix="1" applyFont="1" applyBorder="1" applyAlignment="1">
      <alignment horizontal="left" vertical="center"/>
    </xf>
    <xf numFmtId="0" fontId="18" fillId="0" borderId="2" xfId="0" applyFont="1" applyBorder="1" applyAlignment="1">
      <alignment vertical="center"/>
    </xf>
    <xf numFmtId="0" fontId="23" fillId="3" borderId="5" xfId="0" applyFont="1" applyFill="1" applyBorder="1" applyAlignment="1">
      <alignment horizontal="left" wrapText="1"/>
    </xf>
    <xf numFmtId="0" fontId="7" fillId="0" borderId="1" xfId="0" quotePrefix="1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16" fillId="2" borderId="1" xfId="0" applyFont="1" applyFill="1" applyBorder="1" applyAlignment="1">
      <alignment horizontal="left" vertical="center" wrapText="1"/>
    </xf>
    <xf numFmtId="0" fontId="18" fillId="2" borderId="2" xfId="0" applyFont="1" applyFill="1" applyBorder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22" fillId="3" borderId="0" xfId="0" applyFont="1" applyFill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1" fillId="3" borderId="1" xfId="0" applyFont="1" applyFill="1" applyBorder="1" applyAlignment="1">
      <alignment horizontal="left" vertical="center" wrapText="1" indent="1"/>
    </xf>
    <xf numFmtId="0" fontId="11" fillId="3" borderId="2" xfId="0" applyFont="1" applyFill="1" applyBorder="1" applyAlignment="1">
      <alignment horizontal="left" vertical="center" wrapText="1" indent="1"/>
    </xf>
    <xf numFmtId="0" fontId="11" fillId="3" borderId="3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1"/>
    </xf>
    <xf numFmtId="0" fontId="3" fillId="3" borderId="2" xfId="0" applyFont="1" applyFill="1" applyBorder="1" applyAlignment="1">
      <alignment horizontal="left" vertical="center" wrapText="1" indent="1"/>
    </xf>
    <xf numFmtId="0" fontId="3" fillId="3" borderId="3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 indent="2"/>
    </xf>
    <xf numFmtId="0" fontId="3" fillId="3" borderId="2" xfId="0" applyFont="1" applyFill="1" applyBorder="1" applyAlignment="1">
      <alignment horizontal="left" vertical="center" wrapText="1" indent="2"/>
    </xf>
    <xf numFmtId="0" fontId="3" fillId="3" borderId="3" xfId="0" applyFont="1" applyFill="1" applyBorder="1" applyAlignment="1">
      <alignment horizontal="left" vertical="center" wrapText="1" indent="2"/>
    </xf>
    <xf numFmtId="0" fontId="7" fillId="4" borderId="1" xfId="0" applyFont="1" applyFill="1" applyBorder="1" applyAlignment="1">
      <alignment horizontal="left" vertical="center" wrapText="1" indent="1"/>
    </xf>
    <xf numFmtId="0" fontId="7" fillId="4" borderId="2" xfId="0" applyFont="1" applyFill="1" applyBorder="1" applyAlignment="1">
      <alignment horizontal="left" vertical="center" wrapText="1" indent="1"/>
    </xf>
    <xf numFmtId="0" fontId="7" fillId="4" borderId="3" xfId="0" applyFont="1" applyFill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 wrapText="1" indent="1"/>
    </xf>
    <xf numFmtId="0" fontId="7" fillId="5" borderId="2" xfId="0" applyFont="1" applyFill="1" applyBorder="1" applyAlignment="1">
      <alignment horizontal="left" vertical="center" wrapText="1" indent="1"/>
    </xf>
    <xf numFmtId="0" fontId="7" fillId="5" borderId="3" xfId="0" applyFont="1" applyFill="1" applyBorder="1" applyAlignment="1">
      <alignment horizontal="left" vertical="center" wrapText="1" indent="1"/>
    </xf>
    <xf numFmtId="0" fontId="11" fillId="3" borderId="1" xfId="0" applyFont="1" applyFill="1" applyBorder="1" applyAlignment="1">
      <alignment horizontal="left" vertical="center" wrapText="1"/>
    </xf>
    <xf numFmtId="0" fontId="11" fillId="3" borderId="2" xfId="0" applyFont="1" applyFill="1" applyBorder="1" applyAlignment="1">
      <alignment horizontal="left" vertical="center" wrapText="1"/>
    </xf>
    <xf numFmtId="0" fontId="11" fillId="3" borderId="3" xfId="0" applyFont="1" applyFill="1" applyBorder="1" applyAlignment="1">
      <alignment horizontal="left" vertical="center" wrapText="1"/>
    </xf>
    <xf numFmtId="0" fontId="29" fillId="3" borderId="1" xfId="0" applyFont="1" applyFill="1" applyBorder="1" applyAlignment="1">
      <alignment horizontal="left" vertical="center" wrapText="1"/>
    </xf>
    <xf numFmtId="0" fontId="29" fillId="3" borderId="2" xfId="0" applyFont="1" applyFill="1" applyBorder="1" applyAlignment="1">
      <alignment horizontal="left" vertical="center" wrapText="1"/>
    </xf>
    <xf numFmtId="0" fontId="29" fillId="3" borderId="3" xfId="0" applyFont="1" applyFill="1" applyBorder="1" applyAlignment="1">
      <alignment horizontal="left" vertical="center" wrapText="1"/>
    </xf>
    <xf numFmtId="0" fontId="29" fillId="3" borderId="1" xfId="0" applyFont="1" applyFill="1" applyBorder="1" applyAlignment="1">
      <alignment horizontal="left" vertical="center" wrapText="1" indent="1"/>
    </xf>
    <xf numFmtId="0" fontId="29" fillId="3" borderId="2" xfId="0" applyFont="1" applyFill="1" applyBorder="1" applyAlignment="1">
      <alignment horizontal="left" vertical="center" wrapText="1" indent="1"/>
    </xf>
    <xf numFmtId="0" fontId="29" fillId="3" borderId="3" xfId="0" applyFont="1" applyFill="1" applyBorder="1" applyAlignment="1">
      <alignment horizontal="left" vertical="center" wrapText="1" indent="1"/>
    </xf>
    <xf numFmtId="0" fontId="33" fillId="4" borderId="1" xfId="0" applyFont="1" applyFill="1" applyBorder="1" applyAlignment="1">
      <alignment horizontal="left" vertical="center" wrapText="1" indent="1"/>
    </xf>
    <xf numFmtId="0" fontId="33" fillId="4" borderId="2" xfId="0" applyFont="1" applyFill="1" applyBorder="1" applyAlignment="1">
      <alignment horizontal="left" vertical="center" wrapText="1" indent="1"/>
    </xf>
    <xf numFmtId="0" fontId="33" fillId="4" borderId="3" xfId="0" applyFont="1" applyFill="1" applyBorder="1" applyAlignment="1">
      <alignment horizontal="left" vertical="center" wrapText="1" indent="1"/>
    </xf>
    <xf numFmtId="0" fontId="29" fillId="3" borderId="1" xfId="0" applyFont="1" applyFill="1" applyBorder="1" applyAlignment="1">
      <alignment horizontal="left" vertical="center" wrapText="1" indent="2"/>
    </xf>
    <xf numFmtId="0" fontId="29" fillId="3" borderId="2" xfId="0" applyFont="1" applyFill="1" applyBorder="1" applyAlignment="1">
      <alignment horizontal="left" vertical="center" wrapText="1" indent="2"/>
    </xf>
    <xf numFmtId="0" fontId="29" fillId="3" borderId="3" xfId="0" applyFont="1" applyFill="1" applyBorder="1" applyAlignment="1">
      <alignment horizontal="left" vertical="center" wrapText="1" indent="2"/>
    </xf>
    <xf numFmtId="0" fontId="7" fillId="6" borderId="1" xfId="0" applyFont="1" applyFill="1" applyBorder="1" applyAlignment="1">
      <alignment horizontal="left" vertical="center" wrapText="1"/>
    </xf>
    <xf numFmtId="0" fontId="7" fillId="6" borderId="2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 wrapText="1"/>
    </xf>
    <xf numFmtId="0" fontId="7" fillId="7" borderId="1" xfId="0" applyFont="1" applyFill="1" applyBorder="1" applyAlignment="1">
      <alignment horizontal="left" vertical="center" wrapText="1"/>
    </xf>
    <xf numFmtId="0" fontId="7" fillId="7" borderId="2" xfId="0" applyFont="1" applyFill="1" applyBorder="1" applyAlignment="1">
      <alignment horizontal="left" vertical="center" wrapText="1"/>
    </xf>
    <xf numFmtId="0" fontId="7" fillId="7" borderId="3" xfId="0" applyFont="1" applyFill="1" applyBorder="1" applyAlignment="1">
      <alignment horizontal="left" vertical="center" wrapText="1"/>
    </xf>
    <xf numFmtId="0" fontId="32" fillId="3" borderId="1" xfId="0" applyFont="1" applyFill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2" xfId="0" applyFont="1" applyFill="1" applyBorder="1" applyAlignment="1">
      <alignment horizontal="left" vertical="center" wrapText="1"/>
    </xf>
    <xf numFmtId="0" fontId="7" fillId="5" borderId="3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33"/>
  <sheetViews>
    <sheetView tabSelected="1" workbookViewId="0">
      <selection activeCell="H13" sqref="H13"/>
    </sheetView>
  </sheetViews>
  <sheetFormatPr defaultColWidth="9" defaultRowHeight="15"/>
  <cols>
    <col min="6" max="9" width="25.28515625" customWidth="1"/>
    <col min="10" max="11" width="15.7109375" customWidth="1"/>
  </cols>
  <sheetData>
    <row r="1" spans="2:11" ht="42" customHeight="1">
      <c r="B1" s="195" t="s">
        <v>0</v>
      </c>
      <c r="C1" s="195"/>
      <c r="D1" s="195"/>
      <c r="E1" s="195"/>
      <c r="F1" s="195"/>
      <c r="G1" s="195"/>
      <c r="H1" s="195"/>
      <c r="I1" s="195"/>
      <c r="J1" s="195"/>
      <c r="K1" s="195"/>
    </row>
    <row r="2" spans="2:11" ht="15.75" customHeight="1">
      <c r="B2" s="195" t="s">
        <v>1</v>
      </c>
      <c r="C2" s="195"/>
      <c r="D2" s="195"/>
      <c r="E2" s="195"/>
      <c r="F2" s="195"/>
      <c r="G2" s="195"/>
      <c r="H2" s="195"/>
      <c r="I2" s="195"/>
      <c r="J2" s="195"/>
      <c r="K2" s="195"/>
    </row>
    <row r="3" spans="2:11" ht="6.75" customHeight="1">
      <c r="B3" s="196"/>
      <c r="C3" s="196"/>
      <c r="D3" s="196"/>
      <c r="E3" s="68"/>
      <c r="F3" s="68"/>
      <c r="G3" s="68"/>
      <c r="H3" s="68"/>
      <c r="I3" s="86"/>
      <c r="J3" s="86"/>
      <c r="K3" s="87"/>
    </row>
    <row r="4" spans="2:11" ht="18" customHeight="1">
      <c r="B4" s="195" t="s">
        <v>2</v>
      </c>
      <c r="C4" s="195"/>
      <c r="D4" s="195"/>
      <c r="E4" s="195"/>
      <c r="F4" s="195"/>
      <c r="G4" s="195"/>
      <c r="H4" s="195"/>
      <c r="I4" s="195"/>
      <c r="J4" s="195"/>
      <c r="K4" s="195"/>
    </row>
    <row r="5" spans="2:11" ht="18" customHeight="1">
      <c r="B5" s="67"/>
      <c r="C5" s="69"/>
      <c r="D5" s="69"/>
      <c r="E5" s="69"/>
      <c r="F5" s="69"/>
      <c r="G5" s="69"/>
      <c r="H5" s="69"/>
      <c r="I5" s="69"/>
      <c r="J5" s="69"/>
      <c r="K5" s="87"/>
    </row>
    <row r="6" spans="2:11">
      <c r="B6" s="189" t="s">
        <v>3</v>
      </c>
      <c r="C6" s="189"/>
      <c r="D6" s="189"/>
      <c r="E6" s="189"/>
      <c r="F6" s="189"/>
      <c r="G6" s="70"/>
      <c r="H6" s="70"/>
      <c r="I6" s="70"/>
      <c r="J6" s="88"/>
      <c r="K6" s="87"/>
    </row>
    <row r="7" spans="2:11" ht="51">
      <c r="B7" s="190" t="s">
        <v>4</v>
      </c>
      <c r="C7" s="191"/>
      <c r="D7" s="191"/>
      <c r="E7" s="191"/>
      <c r="F7" s="192"/>
      <c r="G7" s="93" t="s">
        <v>253</v>
      </c>
      <c r="H7" s="71" t="s">
        <v>254</v>
      </c>
      <c r="I7" s="93" t="s">
        <v>252</v>
      </c>
      <c r="J7" s="71" t="s">
        <v>5</v>
      </c>
      <c r="K7" s="71" t="s">
        <v>6</v>
      </c>
    </row>
    <row r="8" spans="2:11" s="1" customFormat="1" ht="11.25">
      <c r="B8" s="177">
        <v>1</v>
      </c>
      <c r="C8" s="177"/>
      <c r="D8" s="177"/>
      <c r="E8" s="177"/>
      <c r="F8" s="178"/>
      <c r="G8" s="72">
        <v>2</v>
      </c>
      <c r="H8" s="73">
        <v>3</v>
      </c>
      <c r="I8" s="73">
        <v>4</v>
      </c>
      <c r="J8" s="73" t="s">
        <v>7</v>
      </c>
      <c r="K8" s="73" t="s">
        <v>8</v>
      </c>
    </row>
    <row r="9" spans="2:11">
      <c r="B9" s="193" t="s">
        <v>9</v>
      </c>
      <c r="C9" s="172"/>
      <c r="D9" s="172"/>
      <c r="E9" s="172"/>
      <c r="F9" s="194"/>
      <c r="G9" s="75">
        <f t="shared" ref="G9" si="0">G10+G11</f>
        <v>339367.53</v>
      </c>
      <c r="H9" s="75">
        <f t="shared" ref="H9" si="1">H10+H11</f>
        <v>821752.75</v>
      </c>
      <c r="I9" s="75">
        <v>366550.41</v>
      </c>
      <c r="J9" s="75">
        <f>I9/G9*100</f>
        <v>108.0098647033203</v>
      </c>
      <c r="K9" s="75">
        <f>I9/H9*100</f>
        <v>44.605924348899343</v>
      </c>
    </row>
    <row r="10" spans="2:11">
      <c r="B10" s="179" t="s">
        <v>10</v>
      </c>
      <c r="C10" s="182"/>
      <c r="D10" s="182"/>
      <c r="E10" s="182"/>
      <c r="F10" s="188"/>
      <c r="G10" s="76">
        <v>339367.53</v>
      </c>
      <c r="H10" s="76">
        <v>821752.75</v>
      </c>
      <c r="I10" s="76">
        <v>366550.41</v>
      </c>
      <c r="J10" s="75">
        <f>I10/G10*100</f>
        <v>108.0098647033203</v>
      </c>
      <c r="K10" s="75">
        <f t="shared" ref="K10:K15" si="2">I10/H10*100</f>
        <v>44.605924348899343</v>
      </c>
    </row>
    <row r="11" spans="2:11">
      <c r="B11" s="187" t="s">
        <v>11</v>
      </c>
      <c r="C11" s="188"/>
      <c r="D11" s="188"/>
      <c r="E11" s="188"/>
      <c r="F11" s="188"/>
      <c r="G11" s="76"/>
      <c r="H11" s="76">
        <v>0</v>
      </c>
      <c r="I11" s="76"/>
      <c r="J11" s="75"/>
      <c r="K11" s="75"/>
    </row>
    <row r="12" spans="2:11">
      <c r="B12" s="77" t="s">
        <v>12</v>
      </c>
      <c r="C12" s="74"/>
      <c r="D12" s="74"/>
      <c r="E12" s="74"/>
      <c r="F12" s="74"/>
      <c r="G12" s="75">
        <v>340911.48</v>
      </c>
      <c r="H12" s="75">
        <v>767097</v>
      </c>
      <c r="I12" s="75">
        <v>363318.91</v>
      </c>
      <c r="J12" s="75">
        <f>I12/G12*100</f>
        <v>106.57280007115044</v>
      </c>
      <c r="K12" s="75">
        <f>I12/H12*100</f>
        <v>47.362838076540513</v>
      </c>
    </row>
    <row r="13" spans="2:11">
      <c r="B13" s="186" t="s">
        <v>13</v>
      </c>
      <c r="C13" s="182"/>
      <c r="D13" s="182"/>
      <c r="E13" s="182"/>
      <c r="F13" s="182"/>
      <c r="G13" s="76">
        <v>337811.94</v>
      </c>
      <c r="H13" s="76">
        <v>760197</v>
      </c>
      <c r="I13" s="76">
        <v>363318.91</v>
      </c>
      <c r="J13" s="75">
        <f>I13/G13*100</f>
        <v>107.55064193408911</v>
      </c>
      <c r="K13" s="75">
        <f t="shared" si="2"/>
        <v>47.792731357792775</v>
      </c>
    </row>
    <row r="14" spans="2:11">
      <c r="B14" s="187" t="s">
        <v>14</v>
      </c>
      <c r="C14" s="188"/>
      <c r="D14" s="188"/>
      <c r="E14" s="188"/>
      <c r="F14" s="188"/>
      <c r="G14" s="76">
        <v>3099.54</v>
      </c>
      <c r="H14" s="76">
        <v>6900</v>
      </c>
      <c r="I14" s="76">
        <v>0</v>
      </c>
      <c r="J14" s="75">
        <f>I14/G14*100</f>
        <v>0</v>
      </c>
      <c r="K14" s="75">
        <f t="shared" si="2"/>
        <v>0</v>
      </c>
    </row>
    <row r="15" spans="2:11">
      <c r="B15" s="171" t="s">
        <v>15</v>
      </c>
      <c r="C15" s="172"/>
      <c r="D15" s="172"/>
      <c r="E15" s="172"/>
      <c r="F15" s="172"/>
      <c r="G15" s="75">
        <f t="shared" ref="G15" si="3">G9-G12</f>
        <v>-1543.9499999999534</v>
      </c>
      <c r="H15" s="75">
        <v>-54655.76</v>
      </c>
      <c r="I15" s="75">
        <v>3231.5</v>
      </c>
      <c r="J15" s="75"/>
      <c r="K15" s="75">
        <f t="shared" si="2"/>
        <v>-5.9124600956971411</v>
      </c>
    </row>
    <row r="16" spans="2:11" ht="18">
      <c r="B16" s="68"/>
      <c r="C16" s="78"/>
      <c r="D16" s="78"/>
      <c r="E16" s="78"/>
      <c r="F16" s="78"/>
      <c r="G16" s="79"/>
      <c r="H16" s="79"/>
      <c r="I16" s="89"/>
      <c r="J16" s="89"/>
      <c r="K16" s="89"/>
    </row>
    <row r="17" spans="1:42" ht="18" customHeight="1">
      <c r="B17" s="189" t="s">
        <v>16</v>
      </c>
      <c r="C17" s="189"/>
      <c r="D17" s="189"/>
      <c r="E17" s="189"/>
      <c r="F17" s="189"/>
      <c r="G17" s="78"/>
      <c r="H17" s="78"/>
      <c r="I17" s="90"/>
      <c r="J17" s="90"/>
      <c r="K17" s="90"/>
    </row>
    <row r="18" spans="1:42" ht="51">
      <c r="B18" s="190" t="s">
        <v>4</v>
      </c>
      <c r="C18" s="191"/>
      <c r="D18" s="191"/>
      <c r="E18" s="191"/>
      <c r="F18" s="192"/>
      <c r="G18" s="93" t="s">
        <v>233</v>
      </c>
      <c r="H18" s="71" t="s">
        <v>234</v>
      </c>
      <c r="I18" s="93" t="s">
        <v>235</v>
      </c>
      <c r="J18" s="71" t="s">
        <v>5</v>
      </c>
      <c r="K18" s="71" t="s">
        <v>6</v>
      </c>
    </row>
    <row r="19" spans="1:42" s="1" customFormat="1">
      <c r="B19" s="177">
        <v>1</v>
      </c>
      <c r="C19" s="177"/>
      <c r="D19" s="177"/>
      <c r="E19" s="177"/>
      <c r="F19" s="178"/>
      <c r="G19" s="72">
        <v>2</v>
      </c>
      <c r="H19" s="73">
        <v>3</v>
      </c>
      <c r="I19" s="73">
        <v>4</v>
      </c>
      <c r="J19" s="73" t="s">
        <v>7</v>
      </c>
      <c r="K19" s="73" t="s">
        <v>8</v>
      </c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 ht="15.75" customHeight="1">
      <c r="A20" s="1"/>
      <c r="B20" s="179" t="s">
        <v>17</v>
      </c>
      <c r="C20" s="180"/>
      <c r="D20" s="180"/>
      <c r="E20" s="180"/>
      <c r="F20" s="181"/>
      <c r="G20" s="76"/>
      <c r="H20" s="76"/>
      <c r="I20" s="76"/>
      <c r="J20" s="91"/>
      <c r="K20" s="91"/>
    </row>
    <row r="21" spans="1:42">
      <c r="A21" s="1"/>
      <c r="B21" s="179" t="s">
        <v>18</v>
      </c>
      <c r="C21" s="182"/>
      <c r="D21" s="182"/>
      <c r="E21" s="182"/>
      <c r="F21" s="182"/>
      <c r="G21" s="76"/>
      <c r="H21" s="76"/>
      <c r="I21" s="76"/>
      <c r="J21" s="91"/>
      <c r="K21" s="91"/>
    </row>
    <row r="22" spans="1:42" s="66" customFormat="1" ht="15" customHeight="1">
      <c r="A22" s="1"/>
      <c r="B22" s="183" t="s">
        <v>19</v>
      </c>
      <c r="C22" s="184"/>
      <c r="D22" s="184"/>
      <c r="E22" s="184"/>
      <c r="F22" s="185"/>
      <c r="G22" s="75"/>
      <c r="H22" s="75"/>
      <c r="I22" s="75"/>
      <c r="J22" s="92"/>
      <c r="K22" s="9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 s="66" customFormat="1" ht="15" customHeight="1">
      <c r="A23" s="1"/>
      <c r="B23" s="183" t="s">
        <v>20</v>
      </c>
      <c r="C23" s="184"/>
      <c r="D23" s="184"/>
      <c r="E23" s="184"/>
      <c r="F23" s="185"/>
      <c r="G23" s="75"/>
      <c r="H23" s="75"/>
      <c r="I23" s="75">
        <v>-57347.93</v>
      </c>
      <c r="J23" s="92"/>
      <c r="K23" s="92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</row>
    <row r="24" spans="1:42">
      <c r="A24" s="1"/>
      <c r="B24" s="171" t="s">
        <v>21</v>
      </c>
      <c r="C24" s="172"/>
      <c r="D24" s="172"/>
      <c r="E24" s="172"/>
      <c r="F24" s="172"/>
      <c r="G24" s="75">
        <v>151.66</v>
      </c>
      <c r="H24" s="75"/>
      <c r="I24" s="75">
        <v>-54116.53</v>
      </c>
      <c r="J24" s="92">
        <f>I24/G24*100</f>
        <v>-35682.797046024003</v>
      </c>
      <c r="K24" s="92" t="e">
        <f>I24/H24*100</f>
        <v>#DIV/0!</v>
      </c>
    </row>
    <row r="25" spans="1:42" ht="15.75">
      <c r="B25" s="80"/>
      <c r="C25" s="81"/>
      <c r="D25" s="81"/>
      <c r="E25" s="81"/>
      <c r="F25" s="81"/>
      <c r="G25" s="82"/>
      <c r="H25" s="82"/>
      <c r="I25" s="82"/>
      <c r="J25" s="82"/>
      <c r="K25" s="87"/>
    </row>
    <row r="26" spans="1:42" ht="15.75">
      <c r="B26" s="173" t="s">
        <v>22</v>
      </c>
      <c r="C26" s="174"/>
      <c r="D26" s="174"/>
      <c r="E26" s="174"/>
      <c r="F26" s="174"/>
      <c r="G26" s="174"/>
      <c r="H26" s="174"/>
      <c r="I26" s="174"/>
      <c r="J26" s="174"/>
      <c r="K26" s="174"/>
    </row>
    <row r="27" spans="1:42" ht="15.75">
      <c r="B27" s="83"/>
      <c r="C27" s="84"/>
      <c r="D27" s="84"/>
      <c r="E27" s="84"/>
      <c r="F27" s="84"/>
      <c r="G27" s="85"/>
      <c r="H27" s="85"/>
      <c r="I27" s="85"/>
      <c r="J27" s="85"/>
    </row>
    <row r="28" spans="1:42" ht="15" customHeight="1">
      <c r="B28" s="175" t="s">
        <v>23</v>
      </c>
      <c r="C28" s="175"/>
      <c r="D28" s="175"/>
      <c r="E28" s="175"/>
      <c r="F28" s="175"/>
      <c r="G28" s="175"/>
      <c r="H28" s="175"/>
      <c r="I28" s="175"/>
      <c r="J28" s="175"/>
      <c r="K28" s="175"/>
    </row>
    <row r="29" spans="1:42">
      <c r="B29" s="175" t="s">
        <v>24</v>
      </c>
      <c r="C29" s="175"/>
      <c r="D29" s="175"/>
      <c r="E29" s="175"/>
      <c r="F29" s="175"/>
      <c r="G29" s="175"/>
      <c r="H29" s="175"/>
      <c r="I29" s="175"/>
      <c r="J29" s="175"/>
      <c r="K29" s="175"/>
    </row>
    <row r="30" spans="1:42" ht="15" customHeight="1">
      <c r="B30" s="175" t="s">
        <v>25</v>
      </c>
      <c r="C30" s="175"/>
      <c r="D30" s="175"/>
      <c r="E30" s="175"/>
      <c r="F30" s="175"/>
      <c r="G30" s="175"/>
      <c r="H30" s="175"/>
      <c r="I30" s="175"/>
      <c r="J30" s="175"/>
      <c r="K30" s="175"/>
    </row>
    <row r="31" spans="1:42" ht="36.75" customHeight="1">
      <c r="B31" s="175"/>
      <c r="C31" s="175"/>
      <c r="D31" s="175"/>
      <c r="E31" s="175"/>
      <c r="F31" s="175"/>
      <c r="G31" s="175"/>
      <c r="H31" s="175"/>
      <c r="I31" s="175"/>
      <c r="J31" s="175"/>
      <c r="K31" s="175"/>
    </row>
    <row r="32" spans="1:42" ht="15" customHeight="1">
      <c r="B32" s="176" t="s">
        <v>26</v>
      </c>
      <c r="C32" s="176"/>
      <c r="D32" s="176"/>
      <c r="E32" s="176"/>
      <c r="F32" s="176"/>
      <c r="G32" s="176"/>
      <c r="H32" s="176"/>
      <c r="I32" s="176"/>
      <c r="J32" s="176"/>
      <c r="K32" s="176"/>
    </row>
    <row r="33" spans="2:11">
      <c r="B33" s="176"/>
      <c r="C33" s="176"/>
      <c r="D33" s="176"/>
      <c r="E33" s="176"/>
      <c r="F33" s="176"/>
      <c r="G33" s="176"/>
      <c r="H33" s="176"/>
      <c r="I33" s="176"/>
      <c r="J33" s="176"/>
      <c r="K33" s="176"/>
    </row>
  </sheetData>
  <mergeCells count="26">
    <mergeCell ref="B1:K1"/>
    <mergeCell ref="B2:K2"/>
    <mergeCell ref="B3:D3"/>
    <mergeCell ref="B4:K4"/>
    <mergeCell ref="B6:F6"/>
    <mergeCell ref="B7:F7"/>
    <mergeCell ref="B8:F8"/>
    <mergeCell ref="B9:F9"/>
    <mergeCell ref="B10:F10"/>
    <mergeCell ref="B11:F11"/>
    <mergeCell ref="B13:F13"/>
    <mergeCell ref="B14:F14"/>
    <mergeCell ref="B15:F15"/>
    <mergeCell ref="B17:F17"/>
    <mergeCell ref="B18:F18"/>
    <mergeCell ref="B19:F19"/>
    <mergeCell ref="B20:F20"/>
    <mergeCell ref="B21:F21"/>
    <mergeCell ref="B22:F22"/>
    <mergeCell ref="B23:F23"/>
    <mergeCell ref="B24:F24"/>
    <mergeCell ref="B26:K26"/>
    <mergeCell ref="B28:K28"/>
    <mergeCell ref="B29:K29"/>
    <mergeCell ref="B32:K33"/>
    <mergeCell ref="B30:K31"/>
  </mergeCells>
  <pageMargins left="0.7" right="0.7" top="0.75" bottom="0.75" header="0.3" footer="0.3"/>
  <pageSetup paperSize="9" scale="73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94"/>
  <sheetViews>
    <sheetView topLeftCell="A7" workbookViewId="0">
      <selection activeCell="I23" sqref="I23"/>
    </sheetView>
  </sheetViews>
  <sheetFormatPr defaultColWidth="9" defaultRowHeight="15"/>
  <cols>
    <col min="2" max="2" width="7.42578125" customWidth="1"/>
    <col min="3" max="3" width="8.42578125" customWidth="1"/>
    <col min="4" max="5" width="5.42578125" customWidth="1"/>
    <col min="6" max="6" width="44.7109375" customWidth="1"/>
    <col min="7" max="9" width="25.28515625" customWidth="1"/>
    <col min="10" max="11" width="15.7109375" customWidth="1"/>
  </cols>
  <sheetData>
    <row r="1" spans="2:11" ht="18" customHeight="1">
      <c r="B1" s="3"/>
      <c r="C1" s="3"/>
      <c r="D1" s="3"/>
      <c r="E1" s="3"/>
      <c r="F1" s="3"/>
      <c r="G1" s="3"/>
      <c r="H1" s="3"/>
      <c r="I1" s="3"/>
      <c r="J1" s="3"/>
    </row>
    <row r="2" spans="2:11" ht="15.75" customHeight="1">
      <c r="B2" s="200" t="s">
        <v>1</v>
      </c>
      <c r="C2" s="200"/>
      <c r="D2" s="200"/>
      <c r="E2" s="200"/>
      <c r="F2" s="200"/>
      <c r="G2" s="200"/>
      <c r="H2" s="200"/>
      <c r="I2" s="200"/>
      <c r="J2" s="200"/>
      <c r="K2" s="200"/>
    </row>
    <row r="3" spans="2:11" ht="18">
      <c r="B3" s="3"/>
      <c r="C3" s="3"/>
      <c r="D3" s="3"/>
      <c r="E3" s="3"/>
      <c r="F3" s="3"/>
      <c r="G3" s="3"/>
      <c r="H3" s="3"/>
      <c r="I3" s="4"/>
      <c r="J3" s="4"/>
    </row>
    <row r="4" spans="2:11" ht="18" customHeight="1">
      <c r="B4" s="200" t="s">
        <v>27</v>
      </c>
      <c r="C4" s="200"/>
      <c r="D4" s="200"/>
      <c r="E4" s="200"/>
      <c r="F4" s="200"/>
      <c r="G4" s="200"/>
      <c r="H4" s="200"/>
      <c r="I4" s="200"/>
      <c r="J4" s="200"/>
      <c r="K4" s="200"/>
    </row>
    <row r="5" spans="2:11" ht="18">
      <c r="B5" s="3"/>
      <c r="C5" s="3"/>
      <c r="D5" s="3"/>
      <c r="E5" s="3"/>
      <c r="F5" s="3"/>
      <c r="G5" s="3"/>
      <c r="H5" s="3"/>
      <c r="I5" s="4"/>
      <c r="J5" s="4"/>
    </row>
    <row r="6" spans="2:11" ht="15.75" customHeight="1">
      <c r="B6" s="200" t="s">
        <v>28</v>
      </c>
      <c r="C6" s="200"/>
      <c r="D6" s="200"/>
      <c r="E6" s="200"/>
      <c r="F6" s="200"/>
      <c r="G6" s="200"/>
      <c r="H6" s="200"/>
      <c r="I6" s="200"/>
      <c r="J6" s="200"/>
      <c r="K6" s="200"/>
    </row>
    <row r="7" spans="2:11" ht="18">
      <c r="B7" s="3"/>
      <c r="C7" s="3"/>
      <c r="D7" s="3"/>
      <c r="E7" s="3"/>
      <c r="F7" s="3"/>
      <c r="G7" s="3"/>
      <c r="H7" s="3"/>
      <c r="I7" s="35"/>
      <c r="J7" s="4"/>
    </row>
    <row r="8" spans="2:11" ht="51">
      <c r="B8" s="197" t="s">
        <v>29</v>
      </c>
      <c r="C8" s="198"/>
      <c r="D8" s="198"/>
      <c r="E8" s="198"/>
      <c r="F8" s="199"/>
      <c r="G8" s="6" t="s">
        <v>253</v>
      </c>
      <c r="H8" s="6" t="s">
        <v>254</v>
      </c>
      <c r="I8" s="6" t="s">
        <v>255</v>
      </c>
      <c r="J8" s="6" t="s">
        <v>5</v>
      </c>
      <c r="K8" s="6" t="s">
        <v>6</v>
      </c>
    </row>
    <row r="9" spans="2:11" ht="16.5" customHeight="1">
      <c r="B9" s="197">
        <v>1</v>
      </c>
      <c r="C9" s="198"/>
      <c r="D9" s="198"/>
      <c r="E9" s="198"/>
      <c r="F9" s="199"/>
      <c r="G9" s="6">
        <v>2</v>
      </c>
      <c r="H9" s="6">
        <v>3</v>
      </c>
      <c r="I9" s="6">
        <v>4</v>
      </c>
      <c r="J9" s="6" t="s">
        <v>7</v>
      </c>
      <c r="K9" s="6" t="s">
        <v>8</v>
      </c>
    </row>
    <row r="10" spans="2:11">
      <c r="B10" s="36"/>
      <c r="C10" s="36"/>
      <c r="D10" s="36"/>
      <c r="E10" s="36"/>
      <c r="F10" s="36" t="s">
        <v>30</v>
      </c>
      <c r="G10" s="55">
        <v>339337.53</v>
      </c>
      <c r="H10" s="54">
        <v>821752.75</v>
      </c>
      <c r="I10" s="55">
        <v>366550.41</v>
      </c>
      <c r="J10" s="39"/>
      <c r="K10" s="39">
        <f>I10/H10*100</f>
        <v>44.605924348899343</v>
      </c>
    </row>
    <row r="11" spans="2:11" ht="15.75" customHeight="1">
      <c r="B11" s="36">
        <v>6</v>
      </c>
      <c r="C11" s="36"/>
      <c r="D11" s="36"/>
      <c r="E11" s="36"/>
      <c r="F11" s="36" t="s">
        <v>31</v>
      </c>
      <c r="G11" s="55">
        <v>821752.76</v>
      </c>
      <c r="H11" s="54">
        <v>821752.75</v>
      </c>
      <c r="I11" s="55">
        <v>366550.41</v>
      </c>
      <c r="J11" s="39"/>
      <c r="K11" s="39">
        <f t="shared" ref="K11:K20" si="0">I11/H11*100</f>
        <v>44.605924348899343</v>
      </c>
    </row>
    <row r="12" spans="2:11" ht="25.5">
      <c r="B12" s="36"/>
      <c r="C12" s="36">
        <v>63</v>
      </c>
      <c r="D12" s="46"/>
      <c r="E12" s="46"/>
      <c r="F12" s="46" t="s">
        <v>32</v>
      </c>
      <c r="G12" s="55">
        <v>316551.14</v>
      </c>
      <c r="H12" s="54">
        <v>754027.75</v>
      </c>
      <c r="I12" s="55">
        <v>339551.11</v>
      </c>
      <c r="J12" s="39">
        <f>I12/G12*100</f>
        <v>107.26579913754219</v>
      </c>
      <c r="K12" s="39">
        <f t="shared" si="0"/>
        <v>45.031646381714729</v>
      </c>
    </row>
    <row r="13" spans="2:11" ht="25.5">
      <c r="B13" s="36"/>
      <c r="C13" s="46">
        <v>6361</v>
      </c>
      <c r="D13" s="46"/>
      <c r="E13" s="46"/>
      <c r="F13" s="46" t="s">
        <v>33</v>
      </c>
      <c r="G13" s="56">
        <v>316551.14</v>
      </c>
      <c r="H13" s="57">
        <v>750227.75</v>
      </c>
      <c r="I13" s="56">
        <v>339525.11</v>
      </c>
      <c r="J13" s="39"/>
      <c r="K13" s="38">
        <f t="shared" si="0"/>
        <v>45.256271845449596</v>
      </c>
    </row>
    <row r="14" spans="2:11" ht="25.5">
      <c r="B14" s="36"/>
      <c r="C14" s="46">
        <v>6362</v>
      </c>
      <c r="D14" s="46"/>
      <c r="E14" s="46"/>
      <c r="F14" s="46" t="s">
        <v>34</v>
      </c>
      <c r="G14" s="56"/>
      <c r="H14" s="57">
        <v>3800</v>
      </c>
      <c r="I14" s="56"/>
      <c r="J14" s="39"/>
      <c r="K14" s="39"/>
    </row>
    <row r="15" spans="2:11">
      <c r="B15" s="47"/>
      <c r="C15" s="49">
        <v>64</v>
      </c>
      <c r="D15" s="47"/>
      <c r="E15" s="47"/>
      <c r="F15" s="94" t="s">
        <v>35</v>
      </c>
      <c r="G15" s="55">
        <v>0.01</v>
      </c>
      <c r="H15" s="54">
        <v>2</v>
      </c>
      <c r="I15" s="55"/>
      <c r="J15" s="39">
        <f>I15/G15*100</f>
        <v>0</v>
      </c>
      <c r="K15" s="39"/>
    </row>
    <row r="16" spans="2:11">
      <c r="B16" s="47"/>
      <c r="C16" s="47">
        <v>6413</v>
      </c>
      <c r="D16" s="47"/>
      <c r="E16" s="47"/>
      <c r="F16" s="94" t="s">
        <v>36</v>
      </c>
      <c r="G16" s="56">
        <v>0.01</v>
      </c>
      <c r="H16" s="57">
        <v>2</v>
      </c>
      <c r="I16" s="56"/>
      <c r="J16" s="39"/>
      <c r="K16" s="39"/>
    </row>
    <row r="17" spans="2:11">
      <c r="B17" s="47"/>
      <c r="C17" s="49">
        <v>65</v>
      </c>
      <c r="D17" s="47"/>
      <c r="E17" s="47"/>
      <c r="F17" s="94" t="s">
        <v>37</v>
      </c>
      <c r="G17" s="55"/>
      <c r="H17" s="54">
        <v>1600</v>
      </c>
      <c r="I17" s="55"/>
      <c r="J17" s="39" t="e">
        <f>I17/G17*100</f>
        <v>#DIV/0!</v>
      </c>
      <c r="K17" s="39">
        <f t="shared" si="0"/>
        <v>0</v>
      </c>
    </row>
    <row r="18" spans="2:11">
      <c r="B18" s="47"/>
      <c r="C18" s="47">
        <v>6526</v>
      </c>
      <c r="D18" s="47"/>
      <c r="E18" s="47"/>
      <c r="F18" s="94" t="s">
        <v>38</v>
      </c>
      <c r="G18" s="56"/>
      <c r="H18" s="54">
        <v>1600</v>
      </c>
      <c r="I18" s="56"/>
      <c r="J18" s="39"/>
      <c r="K18" s="38" t="e">
        <f>I18/#REF!*100</f>
        <v>#REF!</v>
      </c>
    </row>
    <row r="19" spans="2:11" s="60" customFormat="1" ht="25.5">
      <c r="B19" s="49"/>
      <c r="C19" s="49">
        <v>66</v>
      </c>
      <c r="D19" s="61"/>
      <c r="E19" s="61"/>
      <c r="F19" s="36" t="s">
        <v>39</v>
      </c>
      <c r="G19" s="55"/>
      <c r="H19" s="60">
        <v>100</v>
      </c>
      <c r="I19" s="55"/>
      <c r="J19" s="39" t="e">
        <f>I19/G19*100</f>
        <v>#DIV/0!</v>
      </c>
      <c r="K19" s="39">
        <f>I19/H18*100</f>
        <v>0</v>
      </c>
    </row>
    <row r="20" spans="2:11">
      <c r="B20" s="47"/>
      <c r="C20" s="47">
        <v>6631</v>
      </c>
      <c r="D20" s="48"/>
      <c r="E20" s="48"/>
      <c r="F20" s="46" t="s">
        <v>40</v>
      </c>
      <c r="G20" s="56"/>
      <c r="H20" s="57">
        <v>100</v>
      </c>
      <c r="I20" s="56"/>
      <c r="J20" s="39"/>
      <c r="K20" s="38">
        <f t="shared" si="0"/>
        <v>0</v>
      </c>
    </row>
    <row r="21" spans="2:11" ht="25.5">
      <c r="B21" s="47"/>
      <c r="C21" s="49">
        <v>67</v>
      </c>
      <c r="D21" s="48"/>
      <c r="E21" s="48"/>
      <c r="F21" s="46" t="s">
        <v>41</v>
      </c>
      <c r="G21" s="55">
        <v>22786.38</v>
      </c>
      <c r="H21" s="106">
        <v>66123</v>
      </c>
      <c r="I21" s="55">
        <v>27025.3</v>
      </c>
      <c r="J21" s="39">
        <f>I21/G21*100</f>
        <v>118.60286715134217</v>
      </c>
      <c r="K21" s="39"/>
    </row>
    <row r="22" spans="2:11" ht="25.5">
      <c r="B22" s="47"/>
      <c r="C22" s="47">
        <v>6711</v>
      </c>
      <c r="D22" s="48"/>
      <c r="E22" s="48"/>
      <c r="F22" s="46" t="s">
        <v>42</v>
      </c>
      <c r="G22" s="56">
        <v>19686.84</v>
      </c>
      <c r="H22" s="57">
        <v>61123</v>
      </c>
      <c r="I22" s="56">
        <v>27025.3</v>
      </c>
      <c r="J22" s="39"/>
      <c r="K22" s="39"/>
    </row>
    <row r="23" spans="2:11" ht="25.5">
      <c r="B23" s="47"/>
      <c r="C23" s="47">
        <v>6712</v>
      </c>
      <c r="D23" s="48"/>
      <c r="E23" s="95" t="s">
        <v>43</v>
      </c>
      <c r="F23" s="46" t="s">
        <v>44</v>
      </c>
      <c r="G23" s="56">
        <v>3099.54</v>
      </c>
      <c r="H23" s="57">
        <v>4500</v>
      </c>
      <c r="I23" s="56">
        <v>0</v>
      </c>
      <c r="J23" s="39"/>
      <c r="K23" s="39"/>
    </row>
    <row r="24" spans="2:11">
      <c r="B24" s="47"/>
      <c r="C24" s="47"/>
      <c r="D24" s="48"/>
      <c r="E24" s="48"/>
      <c r="F24" s="46"/>
      <c r="G24" s="56"/>
      <c r="H24" s="57"/>
      <c r="I24" s="56"/>
      <c r="J24" s="39"/>
      <c r="K24" s="52"/>
    </row>
    <row r="25" spans="2:11" s="60" customFormat="1">
      <c r="B25" s="49">
        <v>7</v>
      </c>
      <c r="C25" s="49"/>
      <c r="D25" s="61"/>
      <c r="E25" s="61"/>
      <c r="F25" s="36" t="s">
        <v>45</v>
      </c>
      <c r="G25" s="55"/>
      <c r="H25" s="54">
        <v>0</v>
      </c>
      <c r="I25" s="55"/>
      <c r="J25" s="39"/>
      <c r="K25" s="52"/>
    </row>
    <row r="26" spans="2:11">
      <c r="B26" s="47"/>
      <c r="C26" s="49">
        <v>72</v>
      </c>
      <c r="D26" s="48"/>
      <c r="E26" s="48"/>
      <c r="F26" s="96" t="s">
        <v>46</v>
      </c>
      <c r="G26" s="56"/>
      <c r="H26" s="57">
        <v>0</v>
      </c>
      <c r="I26" s="56"/>
      <c r="J26" s="39"/>
      <c r="K26" s="52"/>
    </row>
    <row r="27" spans="2:11">
      <c r="B27" s="47"/>
      <c r="C27" s="47"/>
      <c r="D27" s="47"/>
      <c r="E27" s="47"/>
      <c r="F27" s="46"/>
      <c r="G27" s="56"/>
      <c r="H27" s="45"/>
      <c r="I27" s="56"/>
      <c r="J27" s="39"/>
      <c r="K27" s="52"/>
    </row>
    <row r="28" spans="2:11">
      <c r="B28" s="49">
        <v>9</v>
      </c>
      <c r="C28" s="47"/>
      <c r="D28" s="47"/>
      <c r="E28" s="47"/>
      <c r="F28" s="46"/>
      <c r="G28" s="56"/>
      <c r="H28" s="45"/>
      <c r="I28" s="56"/>
      <c r="J28" s="39"/>
      <c r="K28" s="52"/>
    </row>
    <row r="29" spans="2:11">
      <c r="B29" s="49"/>
      <c r="C29" s="49">
        <v>92</v>
      </c>
      <c r="D29" s="47"/>
      <c r="E29" s="47"/>
      <c r="F29" s="97" t="s">
        <v>47</v>
      </c>
      <c r="G29" s="55">
        <v>1695.62</v>
      </c>
      <c r="H29" s="37">
        <v>0</v>
      </c>
      <c r="I29" s="55">
        <v>3231.5</v>
      </c>
      <c r="J29" s="39"/>
      <c r="K29" s="52"/>
    </row>
    <row r="30" spans="2:11">
      <c r="B30" s="47"/>
      <c r="C30" s="47">
        <v>922</v>
      </c>
      <c r="D30" s="47"/>
      <c r="E30" s="47"/>
      <c r="F30" s="96" t="s">
        <v>48</v>
      </c>
      <c r="G30" s="56"/>
      <c r="H30" s="41"/>
      <c r="I30" s="56"/>
      <c r="J30" s="39"/>
      <c r="K30" s="52"/>
    </row>
    <row r="31" spans="2:11">
      <c r="B31" s="47"/>
      <c r="C31" s="47">
        <v>9221</v>
      </c>
      <c r="D31" s="47"/>
      <c r="E31" s="47"/>
      <c r="F31" s="96" t="s">
        <v>49</v>
      </c>
      <c r="G31" s="56">
        <v>1695.62</v>
      </c>
      <c r="H31" s="41">
        <v>0</v>
      </c>
      <c r="I31" s="56">
        <v>3231.5</v>
      </c>
      <c r="J31" s="39"/>
      <c r="K31" s="52"/>
    </row>
    <row r="32" spans="2:11">
      <c r="B32" s="47"/>
      <c r="C32" s="47"/>
      <c r="D32" s="47"/>
      <c r="E32" s="94" t="s">
        <v>50</v>
      </c>
      <c r="F32" s="46"/>
      <c r="G32" s="56"/>
      <c r="H32" s="45"/>
      <c r="I32" s="56"/>
      <c r="J32" s="38"/>
      <c r="K32" s="52"/>
    </row>
    <row r="33" spans="2:11" ht="15.75" customHeight="1">
      <c r="G33" s="60"/>
      <c r="H33" s="62"/>
      <c r="I33" s="60"/>
    </row>
    <row r="34" spans="2:11" ht="38.25">
      <c r="B34" s="197" t="s">
        <v>4</v>
      </c>
      <c r="C34" s="198"/>
      <c r="D34" s="198"/>
      <c r="E34" s="198"/>
      <c r="F34" s="199"/>
      <c r="G34" s="6" t="s">
        <v>257</v>
      </c>
      <c r="H34" s="6" t="s">
        <v>254</v>
      </c>
      <c r="I34" s="6" t="s">
        <v>256</v>
      </c>
      <c r="J34" s="6" t="s">
        <v>5</v>
      </c>
      <c r="K34" s="6" t="s">
        <v>6</v>
      </c>
    </row>
    <row r="35" spans="2:11" ht="12.75" customHeight="1">
      <c r="B35" s="197">
        <v>1</v>
      </c>
      <c r="C35" s="198"/>
      <c r="D35" s="198"/>
      <c r="E35" s="198"/>
      <c r="F35" s="199"/>
      <c r="G35" s="6">
        <v>2</v>
      </c>
      <c r="H35" s="6">
        <v>3</v>
      </c>
      <c r="I35" s="6">
        <v>4</v>
      </c>
      <c r="J35" s="6" t="s">
        <v>7</v>
      </c>
      <c r="K35" s="6" t="s">
        <v>8</v>
      </c>
    </row>
    <row r="36" spans="2:11">
      <c r="B36" s="36"/>
      <c r="C36" s="36"/>
      <c r="D36" s="36"/>
      <c r="E36" s="36"/>
      <c r="F36" s="63" t="s">
        <v>51</v>
      </c>
      <c r="G36" s="64">
        <v>340911.48</v>
      </c>
      <c r="H36" s="64">
        <v>767097</v>
      </c>
      <c r="I36" s="64">
        <v>363318.91</v>
      </c>
      <c r="J36" s="39">
        <f>I36/G36*100</f>
        <v>106.57280007115044</v>
      </c>
      <c r="K36" s="39">
        <f>I36/H36*100</f>
        <v>47.362838076540513</v>
      </c>
    </row>
    <row r="37" spans="2:11">
      <c r="B37" s="36">
        <v>3</v>
      </c>
      <c r="C37" s="36"/>
      <c r="D37" s="36"/>
      <c r="E37" s="36"/>
      <c r="F37" s="36" t="s">
        <v>52</v>
      </c>
      <c r="G37" s="64">
        <v>821752.75</v>
      </c>
      <c r="H37" s="64">
        <v>760197</v>
      </c>
      <c r="I37" s="64">
        <v>337811.94</v>
      </c>
      <c r="J37" s="39">
        <f t="shared" ref="J37:J45" si="1">I37/G37*100</f>
        <v>41.108708185034978</v>
      </c>
      <c r="K37" s="39">
        <f t="shared" ref="K37:K43" si="2">I37/H37*100</f>
        <v>44.437420826443677</v>
      </c>
    </row>
    <row r="38" spans="2:11" s="60" customFormat="1">
      <c r="B38" s="36"/>
      <c r="C38" s="36">
        <v>31</v>
      </c>
      <c r="D38" s="36"/>
      <c r="E38" s="36"/>
      <c r="F38" s="36" t="s">
        <v>53</v>
      </c>
      <c r="G38" s="55">
        <v>304865.96999999997</v>
      </c>
      <c r="H38" s="54">
        <v>683690</v>
      </c>
      <c r="I38" s="55">
        <v>326234.96999999997</v>
      </c>
      <c r="J38" s="39">
        <f t="shared" si="1"/>
        <v>107.00930969763533</v>
      </c>
      <c r="K38" s="39">
        <f t="shared" si="2"/>
        <v>47.716797086398806</v>
      </c>
    </row>
    <row r="39" spans="2:11" s="110" customFormat="1">
      <c r="B39" s="107"/>
      <c r="C39" s="107">
        <v>311</v>
      </c>
      <c r="D39" s="107"/>
      <c r="E39" s="107"/>
      <c r="F39" s="107" t="s">
        <v>54</v>
      </c>
      <c r="G39" s="108">
        <v>252384.92</v>
      </c>
      <c r="H39" s="106">
        <v>567592</v>
      </c>
      <c r="I39" s="108">
        <v>270295.25</v>
      </c>
      <c r="J39" s="109">
        <f t="shared" si="1"/>
        <v>107.09643428775379</v>
      </c>
      <c r="K39" s="109">
        <f t="shared" si="2"/>
        <v>47.621398821688821</v>
      </c>
    </row>
    <row r="40" spans="2:11">
      <c r="B40" s="36"/>
      <c r="C40" s="46">
        <v>3111</v>
      </c>
      <c r="D40" s="46"/>
      <c r="E40" s="46"/>
      <c r="F40" s="46" t="s">
        <v>55</v>
      </c>
      <c r="G40" s="56">
        <v>252384.92</v>
      </c>
      <c r="H40" s="57">
        <v>0</v>
      </c>
      <c r="I40" s="56">
        <v>270295.25</v>
      </c>
      <c r="J40" s="38">
        <f t="shared" si="1"/>
        <v>107.09643428775379</v>
      </c>
      <c r="K40" s="38" t="e">
        <f t="shared" si="2"/>
        <v>#DIV/0!</v>
      </c>
    </row>
    <row r="41" spans="2:11" s="110" customFormat="1">
      <c r="B41" s="107"/>
      <c r="C41" s="107">
        <v>312</v>
      </c>
      <c r="D41" s="107"/>
      <c r="E41" s="107"/>
      <c r="F41" s="107" t="s">
        <v>56</v>
      </c>
      <c r="G41" s="108">
        <v>10837.63</v>
      </c>
      <c r="H41" s="106">
        <v>22600</v>
      </c>
      <c r="I41" s="108">
        <v>11340.91</v>
      </c>
      <c r="J41" s="109">
        <f t="shared" si="1"/>
        <v>104.64381972811398</v>
      </c>
      <c r="K41" s="109">
        <f t="shared" si="2"/>
        <v>50.181017699115039</v>
      </c>
    </row>
    <row r="42" spans="2:11" s="110" customFormat="1">
      <c r="B42" s="107"/>
      <c r="C42" s="107">
        <v>313</v>
      </c>
      <c r="D42" s="107"/>
      <c r="E42" s="107"/>
      <c r="F42" s="107" t="s">
        <v>57</v>
      </c>
      <c r="G42" s="108">
        <v>41643.42</v>
      </c>
      <c r="H42" s="106">
        <v>93498</v>
      </c>
      <c r="I42" s="108">
        <v>44598.81</v>
      </c>
      <c r="J42" s="109">
        <f t="shared" si="1"/>
        <v>107.09689549993733</v>
      </c>
      <c r="K42" s="109">
        <f t="shared" si="2"/>
        <v>47.700282358980942</v>
      </c>
    </row>
    <row r="43" spans="2:11">
      <c r="B43" s="36"/>
      <c r="C43" s="46">
        <v>3132</v>
      </c>
      <c r="D43" s="46"/>
      <c r="E43" s="46"/>
      <c r="F43" s="46" t="s">
        <v>58</v>
      </c>
      <c r="G43" s="56">
        <v>41642.42</v>
      </c>
      <c r="H43" s="57">
        <v>0</v>
      </c>
      <c r="I43" s="56">
        <v>44598.81</v>
      </c>
      <c r="J43" s="38">
        <f t="shared" si="1"/>
        <v>107.09946732202403</v>
      </c>
      <c r="K43" s="111" t="e">
        <f t="shared" si="2"/>
        <v>#DIV/0!</v>
      </c>
    </row>
    <row r="44" spans="2:11" ht="25.5">
      <c r="B44" s="36"/>
      <c r="C44" s="46">
        <v>3133</v>
      </c>
      <c r="D44" s="46"/>
      <c r="E44" s="46"/>
      <c r="F44" s="46" t="s">
        <v>59</v>
      </c>
      <c r="G44" s="56"/>
      <c r="H44" s="57">
        <v>0</v>
      </c>
      <c r="I44" s="56"/>
      <c r="J44" s="38" t="e">
        <f t="shared" si="1"/>
        <v>#DIV/0!</v>
      </c>
      <c r="K44" s="52"/>
    </row>
    <row r="45" spans="2:11" s="60" customFormat="1">
      <c r="B45" s="49"/>
      <c r="C45" s="49">
        <v>32</v>
      </c>
      <c r="D45" s="49"/>
      <c r="E45" s="49"/>
      <c r="F45" s="98" t="s">
        <v>60</v>
      </c>
      <c r="G45" s="54">
        <v>32483.4</v>
      </c>
      <c r="H45" s="54">
        <f>H46+H51+H57+H67</f>
        <v>69463</v>
      </c>
      <c r="I45" s="54">
        <v>36939.94</v>
      </c>
      <c r="J45" s="39">
        <f t="shared" si="1"/>
        <v>113.71943823614524</v>
      </c>
      <c r="K45" s="39">
        <f>I45/H45*100</f>
        <v>53.179304089947166</v>
      </c>
    </row>
    <row r="46" spans="2:11" s="60" customFormat="1">
      <c r="B46" s="49"/>
      <c r="C46" s="49">
        <v>321</v>
      </c>
      <c r="D46" s="49"/>
      <c r="E46" s="49"/>
      <c r="F46" s="98" t="s">
        <v>61</v>
      </c>
      <c r="G46" s="55">
        <v>13998.08</v>
      </c>
      <c r="H46" s="54">
        <v>29233</v>
      </c>
      <c r="I46" s="55">
        <v>15786.98</v>
      </c>
      <c r="J46" s="39">
        <f t="shared" ref="J46:J93" si="3">I46/G46*100</f>
        <v>112.77960977505485</v>
      </c>
      <c r="K46" s="39">
        <f t="shared" ref="K46:K91" si="4">I46/H46*100</f>
        <v>54.003968118222559</v>
      </c>
    </row>
    <row r="47" spans="2:11">
      <c r="B47" s="47"/>
      <c r="C47" s="47">
        <v>3211</v>
      </c>
      <c r="D47" s="47"/>
      <c r="E47" s="47"/>
      <c r="F47" s="94" t="s">
        <v>62</v>
      </c>
      <c r="G47" s="56">
        <v>1053.3</v>
      </c>
      <c r="H47" s="57">
        <v>0</v>
      </c>
      <c r="I47" s="56">
        <v>1204.78</v>
      </c>
      <c r="J47" s="39">
        <f t="shared" si="3"/>
        <v>114.38146776796734</v>
      </c>
      <c r="K47" s="39"/>
    </row>
    <row r="48" spans="2:11">
      <c r="B48" s="47"/>
      <c r="C48" s="47">
        <v>3212</v>
      </c>
      <c r="D48" s="47"/>
      <c r="E48" s="47"/>
      <c r="F48" s="94" t="s">
        <v>63</v>
      </c>
      <c r="G48" s="56">
        <v>12829.78</v>
      </c>
      <c r="H48" s="57">
        <v>0</v>
      </c>
      <c r="I48" s="56">
        <v>14432.2</v>
      </c>
      <c r="J48" s="39">
        <f t="shared" si="3"/>
        <v>112.48984783838849</v>
      </c>
      <c r="K48" s="39"/>
    </row>
    <row r="49" spans="2:11">
      <c r="B49" s="47"/>
      <c r="C49" s="47">
        <v>3213</v>
      </c>
      <c r="D49" s="47"/>
      <c r="E49" s="47"/>
      <c r="F49" s="94" t="s">
        <v>64</v>
      </c>
      <c r="G49" s="56"/>
      <c r="H49" s="57">
        <v>0</v>
      </c>
      <c r="I49" s="56"/>
      <c r="J49" s="39" t="e">
        <f t="shared" si="3"/>
        <v>#DIV/0!</v>
      </c>
      <c r="K49" s="39"/>
    </row>
    <row r="50" spans="2:11">
      <c r="B50" s="47"/>
      <c r="C50" s="47">
        <v>3214</v>
      </c>
      <c r="D50" s="47"/>
      <c r="E50" s="47"/>
      <c r="F50" s="94" t="s">
        <v>65</v>
      </c>
      <c r="G50" s="56">
        <v>115</v>
      </c>
      <c r="H50" s="57"/>
      <c r="I50" s="56">
        <v>150</v>
      </c>
      <c r="J50" s="39"/>
      <c r="K50" s="39"/>
    </row>
    <row r="51" spans="2:11" s="60" customFormat="1">
      <c r="B51" s="49"/>
      <c r="C51" s="49">
        <v>322</v>
      </c>
      <c r="D51" s="49"/>
      <c r="E51" s="49"/>
      <c r="F51" s="98" t="s">
        <v>66</v>
      </c>
      <c r="G51" s="54">
        <v>13940.6</v>
      </c>
      <c r="H51" s="54">
        <v>24000</v>
      </c>
      <c r="I51" s="54">
        <v>11911.88</v>
      </c>
      <c r="J51" s="39">
        <f t="shared" si="3"/>
        <v>85.447398246847328</v>
      </c>
      <c r="K51" s="39">
        <f t="shared" si="4"/>
        <v>49.63283333333333</v>
      </c>
    </row>
    <row r="52" spans="2:11">
      <c r="B52" s="47"/>
      <c r="C52" s="47">
        <v>3221</v>
      </c>
      <c r="D52" s="47"/>
      <c r="E52" s="47"/>
      <c r="F52" s="94" t="s">
        <v>67</v>
      </c>
      <c r="G52" s="56">
        <v>464.38</v>
      </c>
      <c r="H52" s="57">
        <v>0</v>
      </c>
      <c r="I52" s="56">
        <v>1173.56</v>
      </c>
      <c r="J52" s="39">
        <f t="shared" si="3"/>
        <v>252.71544855506266</v>
      </c>
      <c r="K52" s="39"/>
    </row>
    <row r="53" spans="2:11">
      <c r="B53" s="47"/>
      <c r="C53" s="47">
        <v>3222</v>
      </c>
      <c r="D53" s="47"/>
      <c r="E53" s="47"/>
      <c r="F53" s="94" t="s">
        <v>68</v>
      </c>
      <c r="G53" s="56">
        <v>9191.6299999999992</v>
      </c>
      <c r="H53" s="57">
        <v>0</v>
      </c>
      <c r="I53" s="56">
        <v>7904.19</v>
      </c>
      <c r="J53" s="39">
        <f t="shared" si="3"/>
        <v>85.993343944436404</v>
      </c>
      <c r="K53" s="39"/>
    </row>
    <row r="54" spans="2:11">
      <c r="B54" s="47"/>
      <c r="C54" s="47">
        <v>3223</v>
      </c>
      <c r="D54" s="47"/>
      <c r="E54" s="47"/>
      <c r="F54" s="94" t="s">
        <v>69</v>
      </c>
      <c r="G54" s="56">
        <v>3422.74</v>
      </c>
      <c r="H54" s="57">
        <v>0</v>
      </c>
      <c r="I54" s="56">
        <v>2650.39</v>
      </c>
      <c r="J54" s="39">
        <f t="shared" si="3"/>
        <v>77.434745262567418</v>
      </c>
      <c r="K54" s="39"/>
    </row>
    <row r="55" spans="2:11" ht="25.5">
      <c r="B55" s="47"/>
      <c r="C55" s="47">
        <v>3224</v>
      </c>
      <c r="D55" s="47"/>
      <c r="E55" s="47"/>
      <c r="F55" s="96" t="s">
        <v>70</v>
      </c>
      <c r="G55" s="56">
        <v>861.85</v>
      </c>
      <c r="H55" s="57">
        <v>0</v>
      </c>
      <c r="I55" s="56">
        <v>183.54</v>
      </c>
      <c r="J55" s="39">
        <f t="shared" si="3"/>
        <v>21.296049196495908</v>
      </c>
      <c r="K55" s="39"/>
    </row>
    <row r="56" spans="2:11">
      <c r="B56" s="47"/>
      <c r="C56" s="47">
        <v>3225</v>
      </c>
      <c r="D56" s="47"/>
      <c r="E56" s="47"/>
      <c r="F56" s="94" t="s">
        <v>71</v>
      </c>
      <c r="G56" s="56"/>
      <c r="H56" s="57">
        <v>0</v>
      </c>
      <c r="I56" s="56"/>
      <c r="J56" s="39" t="e">
        <f t="shared" si="3"/>
        <v>#DIV/0!</v>
      </c>
      <c r="K56" s="39"/>
    </row>
    <row r="57" spans="2:11" s="60" customFormat="1">
      <c r="B57" s="49"/>
      <c r="C57" s="49">
        <v>323</v>
      </c>
      <c r="D57" s="49"/>
      <c r="E57" s="49"/>
      <c r="F57" s="98" t="s">
        <v>72</v>
      </c>
      <c r="G57" s="54">
        <v>2650.79</v>
      </c>
      <c r="H57" s="54">
        <v>12502</v>
      </c>
      <c r="I57" s="54">
        <v>7841.28</v>
      </c>
      <c r="J57" s="39">
        <f t="shared" si="3"/>
        <v>295.80917386892207</v>
      </c>
      <c r="K57" s="39">
        <f t="shared" si="4"/>
        <v>62.720204767237242</v>
      </c>
    </row>
    <row r="58" spans="2:11">
      <c r="B58" s="47"/>
      <c r="C58" s="47">
        <v>3231</v>
      </c>
      <c r="D58" s="47"/>
      <c r="E58" s="47"/>
      <c r="F58" s="94" t="s">
        <v>73</v>
      </c>
      <c r="G58" s="56">
        <v>197.65</v>
      </c>
      <c r="H58" s="57">
        <v>0</v>
      </c>
      <c r="I58" s="56">
        <v>175.77</v>
      </c>
      <c r="J58" s="39">
        <f t="shared" si="3"/>
        <v>88.929926637996459</v>
      </c>
      <c r="K58" s="39"/>
    </row>
    <row r="59" spans="2:11">
      <c r="B59" s="47"/>
      <c r="C59" s="47">
        <v>3232</v>
      </c>
      <c r="D59" s="47"/>
      <c r="E59" s="47"/>
      <c r="F59" s="94" t="s">
        <v>74</v>
      </c>
      <c r="G59" s="56">
        <v>592.5</v>
      </c>
      <c r="H59" s="57">
        <v>0</v>
      </c>
      <c r="I59" s="56">
        <v>4848.66</v>
      </c>
      <c r="J59" s="39">
        <f t="shared" si="3"/>
        <v>818.33924050632913</v>
      </c>
      <c r="K59" s="39"/>
    </row>
    <row r="60" spans="2:11">
      <c r="B60" s="47"/>
      <c r="C60" s="47">
        <v>3233</v>
      </c>
      <c r="D60" s="47"/>
      <c r="E60" s="47"/>
      <c r="F60" s="94" t="s">
        <v>75</v>
      </c>
      <c r="G60" s="56">
        <v>0</v>
      </c>
      <c r="H60" s="57">
        <v>0</v>
      </c>
      <c r="I60" s="56">
        <v>834.25</v>
      </c>
      <c r="J60" s="39" t="e">
        <f t="shared" si="3"/>
        <v>#DIV/0!</v>
      </c>
      <c r="K60" s="39"/>
    </row>
    <row r="61" spans="2:11">
      <c r="B61" s="47"/>
      <c r="C61" s="47">
        <v>3234</v>
      </c>
      <c r="D61" s="47"/>
      <c r="E61" s="47"/>
      <c r="F61" s="94" t="s">
        <v>76</v>
      </c>
      <c r="G61" s="56">
        <v>858.8</v>
      </c>
      <c r="H61" s="57">
        <v>0</v>
      </c>
      <c r="I61" s="56">
        <v>926.75</v>
      </c>
      <c r="J61" s="39">
        <f t="shared" si="3"/>
        <v>107.91220307405682</v>
      </c>
      <c r="K61" s="39"/>
    </row>
    <row r="62" spans="2:11">
      <c r="B62" s="47"/>
      <c r="C62" s="47">
        <v>3235</v>
      </c>
      <c r="D62" s="47"/>
      <c r="E62" s="47"/>
      <c r="F62" s="94" t="s">
        <v>77</v>
      </c>
      <c r="G62" s="56">
        <v>0</v>
      </c>
      <c r="H62" s="57">
        <v>0</v>
      </c>
      <c r="I62" s="56">
        <v>0</v>
      </c>
      <c r="J62" s="39" t="e">
        <f t="shared" si="3"/>
        <v>#DIV/0!</v>
      </c>
      <c r="K62" s="39"/>
    </row>
    <row r="63" spans="2:11">
      <c r="B63" s="47"/>
      <c r="C63" s="47">
        <v>3236</v>
      </c>
      <c r="D63" s="47"/>
      <c r="E63" s="47"/>
      <c r="F63" s="94" t="s">
        <v>78</v>
      </c>
      <c r="G63" s="56">
        <v>0</v>
      </c>
      <c r="H63" s="57">
        <v>0</v>
      </c>
      <c r="I63" s="56">
        <v>0</v>
      </c>
      <c r="J63" s="39" t="e">
        <f t="shared" si="3"/>
        <v>#DIV/0!</v>
      </c>
      <c r="K63" s="39"/>
    </row>
    <row r="64" spans="2:11">
      <c r="B64" s="47"/>
      <c r="C64" s="47">
        <v>3237</v>
      </c>
      <c r="D64" s="47"/>
      <c r="E64" s="47"/>
      <c r="F64" s="94" t="s">
        <v>79</v>
      </c>
      <c r="G64" s="56">
        <v>0</v>
      </c>
      <c r="H64" s="57">
        <v>0</v>
      </c>
      <c r="I64" s="56">
        <v>0</v>
      </c>
      <c r="J64" s="39" t="e">
        <f t="shared" si="3"/>
        <v>#DIV/0!</v>
      </c>
      <c r="K64" s="39"/>
    </row>
    <row r="65" spans="2:11">
      <c r="B65" s="47"/>
      <c r="C65" s="47">
        <v>3238</v>
      </c>
      <c r="D65" s="47"/>
      <c r="E65" s="47"/>
      <c r="F65" s="94" t="s">
        <v>80</v>
      </c>
      <c r="G65" s="56">
        <v>1001.84</v>
      </c>
      <c r="H65" s="57">
        <v>0</v>
      </c>
      <c r="I65" s="56">
        <v>1055.8499999999999</v>
      </c>
      <c r="J65" s="39">
        <f t="shared" si="3"/>
        <v>105.39108041204184</v>
      </c>
      <c r="K65" s="39"/>
    </row>
    <row r="66" spans="2:11">
      <c r="B66" s="47"/>
      <c r="C66" s="47">
        <v>3239</v>
      </c>
      <c r="D66" s="47"/>
      <c r="E66" s="47"/>
      <c r="F66" s="94" t="s">
        <v>81</v>
      </c>
      <c r="G66" s="56">
        <v>0</v>
      </c>
      <c r="H66" s="57">
        <v>0</v>
      </c>
      <c r="I66" s="56">
        <v>0</v>
      </c>
      <c r="J66" s="39" t="e">
        <f t="shared" si="3"/>
        <v>#DIV/0!</v>
      </c>
      <c r="K66" s="39"/>
    </row>
    <row r="67" spans="2:11" s="60" customFormat="1">
      <c r="B67" s="49"/>
      <c r="C67" s="49">
        <v>329</v>
      </c>
      <c r="D67" s="49"/>
      <c r="E67" s="49"/>
      <c r="F67" s="98" t="s">
        <v>82</v>
      </c>
      <c r="G67" s="54">
        <v>1893.93</v>
      </c>
      <c r="H67" s="54">
        <v>3728</v>
      </c>
      <c r="I67" s="54">
        <v>1400</v>
      </c>
      <c r="J67" s="39">
        <f t="shared" si="3"/>
        <v>73.920366645018561</v>
      </c>
      <c r="K67" s="39">
        <f t="shared" si="4"/>
        <v>37.553648068669524</v>
      </c>
    </row>
    <row r="68" spans="2:11">
      <c r="B68" s="47"/>
      <c r="C68" s="47">
        <v>3292</v>
      </c>
      <c r="D68" s="47"/>
      <c r="E68" s="47"/>
      <c r="F68" s="94" t="s">
        <v>83</v>
      </c>
      <c r="G68" s="56">
        <v>0</v>
      </c>
      <c r="H68" s="57">
        <v>0</v>
      </c>
      <c r="I68" s="56">
        <v>0</v>
      </c>
      <c r="J68" s="39" t="e">
        <f t="shared" si="3"/>
        <v>#DIV/0!</v>
      </c>
      <c r="K68" s="39"/>
    </row>
    <row r="69" spans="2:11">
      <c r="B69" s="47"/>
      <c r="C69" s="47">
        <v>3293</v>
      </c>
      <c r="D69" s="47"/>
      <c r="E69" s="47"/>
      <c r="F69" s="94" t="s">
        <v>84</v>
      </c>
      <c r="G69" s="56">
        <v>0</v>
      </c>
      <c r="H69" s="57">
        <v>0</v>
      </c>
      <c r="I69" s="56">
        <v>0</v>
      </c>
      <c r="J69" s="39" t="e">
        <f t="shared" si="3"/>
        <v>#DIV/0!</v>
      </c>
      <c r="K69" s="39"/>
    </row>
    <row r="70" spans="2:11">
      <c r="B70" s="47"/>
      <c r="C70" s="47">
        <v>3294</v>
      </c>
      <c r="D70" s="47"/>
      <c r="E70" s="47"/>
      <c r="F70" s="94" t="s">
        <v>85</v>
      </c>
      <c r="G70" s="56">
        <v>125</v>
      </c>
      <c r="H70" s="57">
        <v>0</v>
      </c>
      <c r="I70" s="56">
        <v>140</v>
      </c>
      <c r="J70" s="39">
        <f t="shared" si="3"/>
        <v>112.00000000000001</v>
      </c>
      <c r="K70" s="39"/>
    </row>
    <row r="71" spans="2:11">
      <c r="B71" s="47"/>
      <c r="C71" s="47">
        <v>3295</v>
      </c>
      <c r="D71" s="47"/>
      <c r="E71" s="47"/>
      <c r="F71" s="94" t="s">
        <v>86</v>
      </c>
      <c r="G71" s="56">
        <v>1291.18</v>
      </c>
      <c r="H71" s="57">
        <v>0</v>
      </c>
      <c r="I71" s="56">
        <v>1260</v>
      </c>
      <c r="J71" s="39">
        <f t="shared" si="3"/>
        <v>97.58515466472528</v>
      </c>
      <c r="K71" s="39"/>
    </row>
    <row r="72" spans="2:11">
      <c r="B72" s="47"/>
      <c r="C72" s="47">
        <v>3296</v>
      </c>
      <c r="D72" s="47"/>
      <c r="E72" s="47"/>
      <c r="F72" s="94" t="s">
        <v>87</v>
      </c>
      <c r="G72" s="56">
        <v>0</v>
      </c>
      <c r="H72" s="57">
        <v>0</v>
      </c>
      <c r="I72" s="56">
        <v>0</v>
      </c>
      <c r="J72" s="39" t="e">
        <f t="shared" si="3"/>
        <v>#DIV/0!</v>
      </c>
      <c r="K72" s="39"/>
    </row>
    <row r="73" spans="2:11">
      <c r="B73" s="47"/>
      <c r="C73" s="47">
        <v>3299</v>
      </c>
      <c r="D73" s="47"/>
      <c r="E73" s="47"/>
      <c r="F73" s="94" t="s">
        <v>82</v>
      </c>
      <c r="G73" s="56">
        <v>477.75</v>
      </c>
      <c r="H73" s="57">
        <v>0</v>
      </c>
      <c r="I73" s="56">
        <v>477.75</v>
      </c>
      <c r="J73" s="39">
        <f t="shared" si="3"/>
        <v>100</v>
      </c>
      <c r="K73" s="39"/>
    </row>
    <row r="74" spans="2:11" s="60" customFormat="1">
      <c r="B74" s="49"/>
      <c r="C74" s="49">
        <v>34</v>
      </c>
      <c r="D74" s="49"/>
      <c r="E74" s="49"/>
      <c r="F74" s="98" t="s">
        <v>88</v>
      </c>
      <c r="G74" s="55">
        <v>309.57</v>
      </c>
      <c r="H74" s="54">
        <v>0</v>
      </c>
      <c r="I74" s="55"/>
      <c r="J74" s="39">
        <f t="shared" si="3"/>
        <v>0</v>
      </c>
      <c r="K74" s="39" t="e">
        <f t="shared" si="4"/>
        <v>#DIV/0!</v>
      </c>
    </row>
    <row r="75" spans="2:11">
      <c r="B75" s="47"/>
      <c r="C75" s="47">
        <v>343</v>
      </c>
      <c r="D75" s="47"/>
      <c r="E75" s="47"/>
      <c r="F75" s="96" t="s">
        <v>89</v>
      </c>
      <c r="G75" s="56">
        <v>309.57</v>
      </c>
      <c r="H75" s="57">
        <v>0</v>
      </c>
      <c r="I75" s="56"/>
      <c r="J75" s="39">
        <f t="shared" si="3"/>
        <v>0</v>
      </c>
      <c r="K75" s="39" t="e">
        <f t="shared" si="4"/>
        <v>#DIV/0!</v>
      </c>
    </row>
    <row r="76" spans="2:11">
      <c r="B76" s="47"/>
      <c r="C76" s="65">
        <v>3431</v>
      </c>
      <c r="D76" s="47"/>
      <c r="E76" s="47"/>
      <c r="F76" s="96" t="s">
        <v>90</v>
      </c>
      <c r="G76" s="56">
        <v>309.57</v>
      </c>
      <c r="H76" s="57">
        <v>0</v>
      </c>
      <c r="I76" s="56"/>
      <c r="J76" s="39">
        <f t="shared" si="3"/>
        <v>0</v>
      </c>
      <c r="K76" s="39"/>
    </row>
    <row r="77" spans="2:11">
      <c r="B77" s="47"/>
      <c r="C77" s="47">
        <v>3433</v>
      </c>
      <c r="D77" s="48"/>
      <c r="E77" s="48"/>
      <c r="F77" s="94" t="s">
        <v>91</v>
      </c>
      <c r="G77" s="56"/>
      <c r="H77" s="57">
        <v>0</v>
      </c>
      <c r="I77" s="56"/>
      <c r="J77" s="39" t="e">
        <f t="shared" si="3"/>
        <v>#DIV/0!</v>
      </c>
      <c r="K77" s="39"/>
    </row>
    <row r="78" spans="2:11" s="60" customFormat="1" ht="25.5">
      <c r="B78" s="49"/>
      <c r="C78" s="49">
        <v>37</v>
      </c>
      <c r="D78" s="61"/>
      <c r="E78" s="61"/>
      <c r="F78" s="97" t="s">
        <v>92</v>
      </c>
      <c r="G78" s="54"/>
      <c r="H78" s="54">
        <v>6900</v>
      </c>
      <c r="I78" s="54"/>
      <c r="J78" s="39" t="e">
        <f t="shared" si="3"/>
        <v>#DIV/0!</v>
      </c>
      <c r="K78" s="39">
        <f t="shared" si="4"/>
        <v>0</v>
      </c>
    </row>
    <row r="79" spans="2:11" ht="25.5">
      <c r="B79" s="47"/>
      <c r="C79" s="47">
        <v>372</v>
      </c>
      <c r="D79" s="48"/>
      <c r="E79" s="48"/>
      <c r="F79" s="96" t="s">
        <v>93</v>
      </c>
      <c r="G79" s="57"/>
      <c r="H79" s="57">
        <v>6900</v>
      </c>
      <c r="I79" s="57"/>
      <c r="J79" s="39" t="e">
        <f t="shared" si="3"/>
        <v>#DIV/0!</v>
      </c>
      <c r="K79" s="39">
        <f t="shared" si="4"/>
        <v>0</v>
      </c>
    </row>
    <row r="80" spans="2:11">
      <c r="B80" s="47"/>
      <c r="C80" s="47">
        <v>3722</v>
      </c>
      <c r="D80" s="48"/>
      <c r="E80" s="48"/>
      <c r="F80" s="94" t="s">
        <v>94</v>
      </c>
      <c r="G80" s="56"/>
      <c r="H80" s="57">
        <v>0</v>
      </c>
      <c r="I80" s="56"/>
      <c r="J80" s="39" t="e">
        <f t="shared" si="3"/>
        <v>#DIV/0!</v>
      </c>
      <c r="K80" s="39"/>
    </row>
    <row r="81" spans="2:11" s="60" customFormat="1">
      <c r="B81" s="49"/>
      <c r="C81" s="49">
        <v>38</v>
      </c>
      <c r="D81" s="61"/>
      <c r="E81" s="61"/>
      <c r="F81" s="98" t="s">
        <v>95</v>
      </c>
      <c r="G81" s="55">
        <v>153</v>
      </c>
      <c r="H81" s="54">
        <v>144</v>
      </c>
      <c r="I81" s="55">
        <v>144</v>
      </c>
      <c r="J81" s="39"/>
      <c r="K81" s="39">
        <f t="shared" si="4"/>
        <v>100</v>
      </c>
    </row>
    <row r="82" spans="2:11">
      <c r="B82" s="47"/>
      <c r="C82" s="47">
        <v>381</v>
      </c>
      <c r="D82" s="48"/>
      <c r="E82" s="48"/>
      <c r="F82" s="94" t="s">
        <v>40</v>
      </c>
      <c r="G82" s="56">
        <v>153</v>
      </c>
      <c r="H82" s="57">
        <v>144</v>
      </c>
      <c r="I82" s="56">
        <v>144</v>
      </c>
      <c r="J82" s="39"/>
      <c r="K82" s="39">
        <f t="shared" si="4"/>
        <v>100</v>
      </c>
    </row>
    <row r="83" spans="2:11">
      <c r="B83" s="47"/>
      <c r="C83" s="47">
        <v>3812</v>
      </c>
      <c r="D83" s="48"/>
      <c r="E83" s="48"/>
      <c r="F83" s="94" t="s">
        <v>237</v>
      </c>
      <c r="G83" s="56">
        <v>153</v>
      </c>
      <c r="H83" s="57">
        <v>0</v>
      </c>
      <c r="I83" s="56">
        <v>144</v>
      </c>
      <c r="J83" s="39"/>
      <c r="K83" s="39" t="e">
        <f t="shared" si="4"/>
        <v>#DIV/0!</v>
      </c>
    </row>
    <row r="84" spans="2:11">
      <c r="B84" s="49">
        <v>4</v>
      </c>
      <c r="C84" s="49"/>
      <c r="D84" s="49"/>
      <c r="E84" s="49"/>
      <c r="F84" s="50" t="s">
        <v>96</v>
      </c>
      <c r="G84" s="64">
        <v>3099.54</v>
      </c>
      <c r="H84" s="64">
        <v>0</v>
      </c>
      <c r="I84" s="64"/>
      <c r="J84" s="39">
        <f t="shared" si="3"/>
        <v>0</v>
      </c>
      <c r="K84" s="39" t="e">
        <f t="shared" si="4"/>
        <v>#DIV/0!</v>
      </c>
    </row>
    <row r="85" spans="2:11" s="60" customFormat="1" ht="25.5">
      <c r="B85" s="36"/>
      <c r="C85" s="36">
        <v>42</v>
      </c>
      <c r="D85" s="36"/>
      <c r="E85" s="36"/>
      <c r="F85" s="50" t="s">
        <v>97</v>
      </c>
      <c r="G85" s="55">
        <v>3099.54</v>
      </c>
      <c r="H85" s="54">
        <v>6900</v>
      </c>
      <c r="I85" s="55"/>
      <c r="J85" s="39">
        <f t="shared" si="3"/>
        <v>0</v>
      </c>
      <c r="K85" s="39">
        <f t="shared" si="4"/>
        <v>0</v>
      </c>
    </row>
    <row r="86" spans="2:11">
      <c r="B86" s="46"/>
      <c r="C86" s="46">
        <v>422</v>
      </c>
      <c r="D86" s="46"/>
      <c r="E86" s="46"/>
      <c r="F86" s="51" t="s">
        <v>98</v>
      </c>
      <c r="G86" s="56">
        <v>3099.54</v>
      </c>
      <c r="H86" s="57">
        <v>2400</v>
      </c>
      <c r="I86" s="56"/>
      <c r="J86" s="39"/>
      <c r="K86" s="39">
        <f t="shared" si="4"/>
        <v>0</v>
      </c>
    </row>
    <row r="87" spans="2:11">
      <c r="B87" s="46"/>
      <c r="C87" s="46">
        <v>4223</v>
      </c>
      <c r="D87" s="46"/>
      <c r="E87" s="46"/>
      <c r="F87" s="51" t="s">
        <v>99</v>
      </c>
      <c r="G87" s="56"/>
      <c r="H87" s="57"/>
      <c r="I87" s="56"/>
      <c r="J87" s="39"/>
      <c r="K87" s="39"/>
    </row>
    <row r="88" spans="2:11">
      <c r="B88" s="46"/>
      <c r="C88" s="46">
        <v>4226</v>
      </c>
      <c r="D88" s="46"/>
      <c r="E88" s="46"/>
      <c r="F88" s="51" t="s">
        <v>238</v>
      </c>
      <c r="G88" s="56">
        <v>1695.54</v>
      </c>
      <c r="H88" s="57"/>
      <c r="I88" s="56"/>
      <c r="J88" s="39"/>
      <c r="K88" s="39" t="e">
        <f t="shared" si="4"/>
        <v>#DIV/0!</v>
      </c>
    </row>
    <row r="89" spans="2:11">
      <c r="B89" s="46"/>
      <c r="C89" s="46">
        <v>4227</v>
      </c>
      <c r="D89" s="46"/>
      <c r="E89" s="46"/>
      <c r="F89" s="51" t="s">
        <v>239</v>
      </c>
      <c r="G89" s="56">
        <v>1404</v>
      </c>
      <c r="H89" s="57"/>
      <c r="I89" s="56"/>
      <c r="J89" s="39"/>
      <c r="K89" s="39"/>
    </row>
    <row r="90" spans="2:11">
      <c r="B90" s="46"/>
      <c r="C90" s="46">
        <v>424</v>
      </c>
      <c r="D90" s="47"/>
      <c r="E90" s="47"/>
      <c r="F90" s="96" t="s">
        <v>100</v>
      </c>
      <c r="G90" s="56"/>
      <c r="H90" s="57">
        <v>4500</v>
      </c>
      <c r="I90" s="56"/>
      <c r="J90" s="39" t="e">
        <f t="shared" si="3"/>
        <v>#DIV/0!</v>
      </c>
      <c r="K90" s="39">
        <f t="shared" si="4"/>
        <v>0</v>
      </c>
    </row>
    <row r="91" spans="2:11">
      <c r="B91" s="46"/>
      <c r="C91" s="46">
        <v>4241</v>
      </c>
      <c r="D91" s="47"/>
      <c r="E91" s="47"/>
      <c r="F91" s="94" t="s">
        <v>101</v>
      </c>
      <c r="G91" s="56"/>
      <c r="H91" s="57">
        <v>4100</v>
      </c>
      <c r="I91" s="56"/>
      <c r="J91" s="39" t="e">
        <f t="shared" si="3"/>
        <v>#DIV/0!</v>
      </c>
      <c r="K91" s="39">
        <f t="shared" si="4"/>
        <v>0</v>
      </c>
    </row>
    <row r="92" spans="2:11" s="60" customFormat="1">
      <c r="B92" s="36"/>
      <c r="C92" s="36">
        <v>45</v>
      </c>
      <c r="D92" s="49"/>
      <c r="E92" s="49"/>
      <c r="F92" s="98" t="s">
        <v>102</v>
      </c>
      <c r="G92" s="55"/>
      <c r="H92" s="54">
        <f>H93</f>
        <v>0</v>
      </c>
      <c r="I92" s="55"/>
      <c r="J92" s="39" t="e">
        <f t="shared" si="3"/>
        <v>#DIV/0!</v>
      </c>
      <c r="K92" s="39"/>
    </row>
    <row r="93" spans="2:11">
      <c r="B93" s="46"/>
      <c r="C93" s="46">
        <v>451</v>
      </c>
      <c r="D93" s="47"/>
      <c r="E93" s="47"/>
      <c r="F93" s="94" t="s">
        <v>103</v>
      </c>
      <c r="G93" s="56"/>
      <c r="H93" s="57">
        <v>0</v>
      </c>
      <c r="I93" s="56"/>
      <c r="J93" s="39" t="e">
        <f t="shared" si="3"/>
        <v>#DIV/0!</v>
      </c>
      <c r="K93" s="39"/>
    </row>
    <row r="94" spans="2:11">
      <c r="B94" s="46"/>
      <c r="C94" s="46">
        <v>9222</v>
      </c>
      <c r="D94" s="47"/>
      <c r="E94" s="47"/>
      <c r="F94" s="47"/>
      <c r="G94" s="52"/>
      <c r="H94" s="41">
        <v>54655.75</v>
      </c>
      <c r="I94" s="52"/>
      <c r="J94" s="39"/>
      <c r="K94" s="39"/>
    </row>
  </sheetData>
  <mergeCells count="7">
    <mergeCell ref="B34:F34"/>
    <mergeCell ref="B35:F35"/>
    <mergeCell ref="B2:K2"/>
    <mergeCell ref="B4:K4"/>
    <mergeCell ref="B6:K6"/>
    <mergeCell ref="B8:F8"/>
    <mergeCell ref="B9:F9"/>
  </mergeCells>
  <pageMargins left="0.70866141732283472" right="0.70866141732283472" top="0.74803149606299213" bottom="0.74803149606299213" header="0.31496062992125984" footer="0.31496062992125984"/>
  <pageSetup paperSize="9" scale="65" fitToWidth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M43"/>
  <sheetViews>
    <sheetView topLeftCell="A22" workbookViewId="0">
      <selection activeCell="K13" sqref="K13"/>
    </sheetView>
  </sheetViews>
  <sheetFormatPr defaultColWidth="9" defaultRowHeight="15"/>
  <cols>
    <col min="2" max="2" width="37.7109375" customWidth="1"/>
    <col min="3" max="5" width="25.28515625" customWidth="1"/>
    <col min="6" max="7" width="15.7109375" customWidth="1"/>
    <col min="13" max="13" width="11.7109375" customWidth="1"/>
  </cols>
  <sheetData>
    <row r="1" spans="2:7" ht="18">
      <c r="B1" s="3"/>
      <c r="C1" s="3"/>
      <c r="D1" s="3"/>
      <c r="E1" s="4"/>
      <c r="F1" s="4"/>
      <c r="G1" s="4"/>
    </row>
    <row r="2" spans="2:7" ht="15.75" customHeight="1">
      <c r="B2" s="200" t="s">
        <v>104</v>
      </c>
      <c r="C2" s="200"/>
      <c r="D2" s="200"/>
      <c r="E2" s="200"/>
      <c r="F2" s="200"/>
      <c r="G2" s="200"/>
    </row>
    <row r="3" spans="2:7" ht="18">
      <c r="B3" s="3"/>
      <c r="C3" s="3"/>
      <c r="D3" s="3"/>
      <c r="E3" s="35"/>
      <c r="F3" s="4"/>
      <c r="G3" s="4"/>
    </row>
    <row r="4" spans="2:7" ht="38.25">
      <c r="B4" s="6" t="s">
        <v>4</v>
      </c>
      <c r="C4" s="6" t="s">
        <v>258</v>
      </c>
      <c r="D4" s="6" t="s">
        <v>254</v>
      </c>
      <c r="E4" s="6" t="s">
        <v>259</v>
      </c>
      <c r="F4" s="6" t="s">
        <v>5</v>
      </c>
      <c r="G4" s="6" t="s">
        <v>6</v>
      </c>
    </row>
    <row r="5" spans="2:7">
      <c r="B5" s="6">
        <v>1</v>
      </c>
      <c r="C5" s="6">
        <v>2</v>
      </c>
      <c r="D5" s="6">
        <v>3</v>
      </c>
      <c r="E5" s="6">
        <v>4</v>
      </c>
      <c r="F5" s="6" t="s">
        <v>7</v>
      </c>
      <c r="G5" s="6" t="s">
        <v>8</v>
      </c>
    </row>
    <row r="6" spans="2:7">
      <c r="B6" s="36" t="s">
        <v>105</v>
      </c>
      <c r="C6" s="37">
        <v>339367.53</v>
      </c>
      <c r="D6" s="37">
        <v>821752.75</v>
      </c>
      <c r="E6" s="37">
        <v>366550.41</v>
      </c>
      <c r="F6" s="38">
        <v>114.4</v>
      </c>
      <c r="G6" s="38">
        <f>E6/D6*100</f>
        <v>44.605924348899343</v>
      </c>
    </row>
    <row r="7" spans="2:7">
      <c r="B7" s="36" t="s">
        <v>106</v>
      </c>
      <c r="C7" s="39">
        <v>6032.6</v>
      </c>
      <c r="D7" s="37">
        <v>22506</v>
      </c>
      <c r="E7" s="39">
        <v>7372.8</v>
      </c>
      <c r="F7" s="38">
        <v>144.69999999999999</v>
      </c>
      <c r="G7" s="38">
        <v>52.3</v>
      </c>
    </row>
    <row r="8" spans="2:7">
      <c r="B8" s="99" t="s">
        <v>107</v>
      </c>
      <c r="C8" s="38">
        <v>6032.6</v>
      </c>
      <c r="D8" s="41">
        <v>22506</v>
      </c>
      <c r="E8" s="38">
        <v>7372.8</v>
      </c>
      <c r="F8" s="38"/>
      <c r="G8" s="38"/>
    </row>
    <row r="9" spans="2:7">
      <c r="B9" s="42" t="s">
        <v>108</v>
      </c>
      <c r="C9" s="38">
        <v>0</v>
      </c>
      <c r="D9" s="41">
        <v>0</v>
      </c>
      <c r="E9" s="38">
        <v>0</v>
      </c>
      <c r="F9" s="38"/>
      <c r="G9" s="38"/>
    </row>
    <row r="10" spans="2:7">
      <c r="B10" s="36" t="s">
        <v>109</v>
      </c>
      <c r="C10" s="39">
        <v>0</v>
      </c>
      <c r="D10" s="37">
        <v>0</v>
      </c>
      <c r="E10" s="39">
        <v>0</v>
      </c>
      <c r="F10" s="38"/>
      <c r="G10" s="38"/>
    </row>
    <row r="11" spans="2:7">
      <c r="B11" s="40" t="s">
        <v>110</v>
      </c>
      <c r="C11" s="38">
        <v>0</v>
      </c>
      <c r="D11" s="41">
        <v>0</v>
      </c>
      <c r="E11" s="38">
        <v>0</v>
      </c>
      <c r="F11" s="38"/>
      <c r="G11" s="38"/>
    </row>
    <row r="12" spans="2:7">
      <c r="B12" s="36" t="s">
        <v>111</v>
      </c>
      <c r="C12" s="37">
        <v>0.01</v>
      </c>
      <c r="D12" s="37">
        <v>2</v>
      </c>
      <c r="E12" s="37"/>
      <c r="F12" s="38">
        <f t="shared" ref="F12:F22" si="0">E12/C12*100</f>
        <v>0</v>
      </c>
      <c r="G12" s="38"/>
    </row>
    <row r="13" spans="2:7">
      <c r="B13" s="40" t="s">
        <v>112</v>
      </c>
      <c r="C13" s="38">
        <v>0.01</v>
      </c>
      <c r="D13" s="41">
        <v>2</v>
      </c>
      <c r="E13" s="38"/>
      <c r="F13" s="38">
        <f t="shared" si="0"/>
        <v>0</v>
      </c>
      <c r="G13" s="38"/>
    </row>
    <row r="14" spans="2:7">
      <c r="B14" s="36" t="s">
        <v>113</v>
      </c>
      <c r="C14" s="37">
        <v>11733.1</v>
      </c>
      <c r="D14" s="37">
        <v>24470</v>
      </c>
      <c r="E14" s="37">
        <v>13479.82</v>
      </c>
      <c r="F14" s="38">
        <f t="shared" si="0"/>
        <v>114.88711423238529</v>
      </c>
      <c r="G14" s="38">
        <f t="shared" ref="G14:G43" si="1">E14/D14*100</f>
        <v>55.087127094401311</v>
      </c>
    </row>
    <row r="15" spans="2:7">
      <c r="B15" s="40" t="s">
        <v>114</v>
      </c>
      <c r="C15" s="38">
        <v>30</v>
      </c>
      <c r="D15" s="41">
        <v>1600</v>
      </c>
      <c r="E15" s="38"/>
      <c r="F15" s="38">
        <f t="shared" si="0"/>
        <v>0</v>
      </c>
      <c r="G15" s="38">
        <f t="shared" si="1"/>
        <v>0</v>
      </c>
    </row>
    <row r="16" spans="2:7">
      <c r="B16" s="40" t="s">
        <v>115</v>
      </c>
      <c r="C16" s="38">
        <v>11703.1</v>
      </c>
      <c r="D16" s="41">
        <v>22870</v>
      </c>
      <c r="E16" s="38">
        <v>13479.82</v>
      </c>
      <c r="F16" s="38">
        <f t="shared" si="0"/>
        <v>115.18161854551359</v>
      </c>
      <c r="G16" s="38">
        <f t="shared" si="1"/>
        <v>58.941058154787932</v>
      </c>
    </row>
    <row r="17" spans="2:13" ht="15.75" customHeight="1">
      <c r="B17" s="36" t="s">
        <v>116</v>
      </c>
      <c r="C17" s="37">
        <v>321601.82</v>
      </c>
      <c r="D17" s="37">
        <v>774674.75</v>
      </c>
      <c r="E17" s="37">
        <v>345697.79</v>
      </c>
      <c r="F17" s="38">
        <f t="shared" si="0"/>
        <v>107.49248558357039</v>
      </c>
      <c r="G17" s="38">
        <f t="shared" si="1"/>
        <v>44.624894512180759</v>
      </c>
    </row>
    <row r="18" spans="2:13" ht="21" customHeight="1">
      <c r="B18" s="40" t="s">
        <v>266</v>
      </c>
      <c r="C18" s="38">
        <v>316551.14</v>
      </c>
      <c r="D18" s="41">
        <v>8000</v>
      </c>
      <c r="E18" s="38"/>
      <c r="F18" s="38">
        <f t="shared" si="0"/>
        <v>0</v>
      </c>
      <c r="G18" s="38">
        <f t="shared" si="1"/>
        <v>0</v>
      </c>
    </row>
    <row r="19" spans="2:13" ht="25.5" customHeight="1">
      <c r="B19" s="40" t="s">
        <v>267</v>
      </c>
      <c r="C19" s="38"/>
      <c r="D19" s="41">
        <v>754027.75</v>
      </c>
      <c r="E19" s="38">
        <v>339525.11</v>
      </c>
      <c r="F19" s="38"/>
      <c r="G19" s="38"/>
    </row>
    <row r="20" spans="2:13" ht="18.75" customHeight="1">
      <c r="B20" s="129" t="s">
        <v>268</v>
      </c>
      <c r="C20" s="38">
        <v>5050.68</v>
      </c>
      <c r="D20" s="41">
        <v>12647</v>
      </c>
      <c r="E20" s="38">
        <v>6172.68</v>
      </c>
      <c r="F20" s="38">
        <f t="shared" si="0"/>
        <v>122.21483047827223</v>
      </c>
      <c r="G20" s="38">
        <f t="shared" si="1"/>
        <v>48.807464220763819</v>
      </c>
    </row>
    <row r="21" spans="2:13">
      <c r="B21" s="36" t="s">
        <v>117</v>
      </c>
      <c r="C21" s="37">
        <v>0</v>
      </c>
      <c r="D21" s="37">
        <v>100</v>
      </c>
      <c r="E21" s="37">
        <v>0</v>
      </c>
      <c r="F21" s="38" t="e">
        <f t="shared" si="0"/>
        <v>#DIV/0!</v>
      </c>
      <c r="G21" s="38">
        <f t="shared" si="1"/>
        <v>0</v>
      </c>
      <c r="M21" s="59"/>
    </row>
    <row r="22" spans="2:13">
      <c r="B22" s="40" t="s">
        <v>118</v>
      </c>
      <c r="C22" s="38"/>
      <c r="D22" s="41">
        <v>100</v>
      </c>
      <c r="E22" s="38"/>
      <c r="F22" s="38" t="e">
        <f t="shared" si="0"/>
        <v>#DIV/0!</v>
      </c>
      <c r="G22" s="38">
        <f t="shared" si="1"/>
        <v>0</v>
      </c>
    </row>
    <row r="23" spans="2:13" ht="25.5">
      <c r="B23" s="36" t="s">
        <v>119</v>
      </c>
      <c r="C23" s="37">
        <v>0</v>
      </c>
      <c r="D23" s="37">
        <v>0</v>
      </c>
      <c r="E23" s="37">
        <v>0</v>
      </c>
      <c r="F23" s="38"/>
      <c r="G23" s="38"/>
    </row>
    <row r="24" spans="2:13" ht="25.5">
      <c r="B24" s="43" t="s">
        <v>120</v>
      </c>
      <c r="C24" s="38">
        <v>0</v>
      </c>
      <c r="D24" s="41">
        <v>0</v>
      </c>
      <c r="E24" s="38">
        <v>0</v>
      </c>
      <c r="F24" s="38"/>
      <c r="G24" s="38"/>
    </row>
    <row r="25" spans="2:13">
      <c r="B25" s="43"/>
      <c r="C25" s="44"/>
      <c r="D25" s="37"/>
      <c r="E25" s="44"/>
      <c r="F25" s="38"/>
      <c r="G25" s="38"/>
    </row>
    <row r="26" spans="2:13">
      <c r="B26" s="36" t="s">
        <v>121</v>
      </c>
      <c r="C26" s="37">
        <v>340911.48</v>
      </c>
      <c r="D26" s="37">
        <v>767097</v>
      </c>
      <c r="E26" s="37">
        <v>363318.91</v>
      </c>
      <c r="F26" s="38">
        <f>E26/C26*100</f>
        <v>106.57280007115044</v>
      </c>
      <c r="G26" s="38">
        <f t="shared" si="1"/>
        <v>47.362838076540513</v>
      </c>
    </row>
    <row r="27" spans="2:13">
      <c r="B27" s="36" t="s">
        <v>106</v>
      </c>
      <c r="C27" s="37">
        <v>6032.6</v>
      </c>
      <c r="D27" s="37">
        <v>22506</v>
      </c>
      <c r="E27" s="37">
        <v>7347.88</v>
      </c>
      <c r="F27" s="38">
        <f t="shared" ref="F27:F41" si="2">E27/C27*100</f>
        <v>121.80287106720154</v>
      </c>
      <c r="G27" s="38">
        <f t="shared" si="1"/>
        <v>32.648538167599753</v>
      </c>
    </row>
    <row r="28" spans="2:13">
      <c r="B28" s="99" t="s">
        <v>107</v>
      </c>
      <c r="C28" s="38">
        <v>6032.6</v>
      </c>
      <c r="D28" s="41">
        <v>22506</v>
      </c>
      <c r="E28" s="38">
        <v>7347.88</v>
      </c>
      <c r="F28" s="38">
        <f t="shared" si="2"/>
        <v>121.80287106720154</v>
      </c>
      <c r="G28" s="38">
        <f t="shared" si="1"/>
        <v>32.648538167599753</v>
      </c>
    </row>
    <row r="29" spans="2:13">
      <c r="B29" s="42" t="s">
        <v>108</v>
      </c>
      <c r="C29" s="38">
        <v>0</v>
      </c>
      <c r="D29" s="41">
        <v>0</v>
      </c>
      <c r="E29" s="38">
        <v>0</v>
      </c>
      <c r="F29" s="38"/>
      <c r="G29" s="38"/>
    </row>
    <row r="30" spans="2:13">
      <c r="B30" s="36" t="s">
        <v>109</v>
      </c>
      <c r="C30" s="37">
        <v>0</v>
      </c>
      <c r="D30" s="37">
        <f t="shared" ref="D30" si="3">D31</f>
        <v>0</v>
      </c>
      <c r="E30" s="37">
        <v>0</v>
      </c>
      <c r="F30" s="38"/>
      <c r="G30" s="38"/>
    </row>
    <row r="31" spans="2:13">
      <c r="B31" s="40" t="s">
        <v>110</v>
      </c>
      <c r="C31" s="38">
        <v>0</v>
      </c>
      <c r="D31" s="41">
        <v>0</v>
      </c>
      <c r="E31" s="38">
        <v>0</v>
      </c>
      <c r="F31" s="38"/>
      <c r="G31" s="38"/>
    </row>
    <row r="32" spans="2:13">
      <c r="B32" s="36" t="s">
        <v>111</v>
      </c>
      <c r="C32" s="37">
        <v>1543.96</v>
      </c>
      <c r="D32" s="37">
        <v>2</v>
      </c>
      <c r="E32" s="130" t="s">
        <v>269</v>
      </c>
      <c r="F32" s="38"/>
      <c r="G32" s="38"/>
    </row>
    <row r="33" spans="2:7">
      <c r="B33" s="40" t="s">
        <v>122</v>
      </c>
      <c r="C33" s="38">
        <v>1543.96</v>
      </c>
      <c r="D33" s="41">
        <v>2</v>
      </c>
      <c r="E33" s="38">
        <v>0</v>
      </c>
      <c r="F33" s="38"/>
      <c r="G33" s="38"/>
    </row>
    <row r="34" spans="2:7">
      <c r="B34" s="36" t="s">
        <v>123</v>
      </c>
      <c r="C34" s="37">
        <v>11733.1</v>
      </c>
      <c r="D34" s="37">
        <v>24470</v>
      </c>
      <c r="E34" s="37">
        <v>13343.55</v>
      </c>
      <c r="F34" s="38">
        <f t="shared" si="2"/>
        <v>113.72569909060689</v>
      </c>
      <c r="G34" s="38">
        <f t="shared" si="1"/>
        <v>54.530241111565182</v>
      </c>
    </row>
    <row r="35" spans="2:7">
      <c r="B35" s="40" t="s">
        <v>124</v>
      </c>
      <c r="C35" s="38">
        <v>30</v>
      </c>
      <c r="D35" s="41">
        <v>1600</v>
      </c>
      <c r="E35" s="38"/>
      <c r="F35" s="38">
        <f t="shared" si="2"/>
        <v>0</v>
      </c>
      <c r="G35" s="38">
        <f t="shared" si="1"/>
        <v>0</v>
      </c>
    </row>
    <row r="36" spans="2:7">
      <c r="B36" s="40" t="s">
        <v>125</v>
      </c>
      <c r="C36" s="38">
        <v>11703.1</v>
      </c>
      <c r="D36" s="41">
        <v>22870</v>
      </c>
      <c r="E36" s="38">
        <v>13343.55</v>
      </c>
      <c r="F36" s="38">
        <f t="shared" si="2"/>
        <v>114.0172262050226</v>
      </c>
      <c r="G36" s="38">
        <f t="shared" si="1"/>
        <v>58.34521206821163</v>
      </c>
    </row>
    <row r="37" spans="2:7">
      <c r="B37" s="36" t="s">
        <v>116</v>
      </c>
      <c r="C37" s="37">
        <v>321601.82</v>
      </c>
      <c r="D37" s="37">
        <v>720019</v>
      </c>
      <c r="E37" s="37">
        <v>342627.48</v>
      </c>
      <c r="F37" s="38">
        <f t="shared" si="2"/>
        <v>106.53779260328812</v>
      </c>
      <c r="G37" s="38">
        <f t="shared" si="1"/>
        <v>47.585894261123663</v>
      </c>
    </row>
    <row r="38" spans="2:7" ht="25.5">
      <c r="B38" s="40" t="s">
        <v>266</v>
      </c>
      <c r="C38" s="38">
        <v>0</v>
      </c>
      <c r="D38" s="41">
        <v>8000</v>
      </c>
      <c r="E38" s="38"/>
      <c r="F38" s="38" t="e">
        <f t="shared" si="2"/>
        <v>#DIV/0!</v>
      </c>
      <c r="G38" s="38">
        <f t="shared" si="1"/>
        <v>0</v>
      </c>
    </row>
    <row r="39" spans="2:7" ht="25.5">
      <c r="B39" s="40" t="s">
        <v>267</v>
      </c>
      <c r="C39" s="38">
        <v>5050.68</v>
      </c>
      <c r="D39" s="41">
        <v>699372</v>
      </c>
      <c r="E39" s="38">
        <v>336475.68</v>
      </c>
      <c r="F39" s="38">
        <f t="shared" si="2"/>
        <v>6661.9876927463229</v>
      </c>
      <c r="G39" s="38">
        <f t="shared" si="1"/>
        <v>48.111116830527955</v>
      </c>
    </row>
    <row r="40" spans="2:7">
      <c r="B40" s="129" t="s">
        <v>268</v>
      </c>
      <c r="C40" s="38">
        <v>316551.14</v>
      </c>
      <c r="D40" s="41">
        <v>12647</v>
      </c>
      <c r="E40" s="38">
        <v>6151.8</v>
      </c>
      <c r="F40" s="38">
        <f t="shared" si="2"/>
        <v>1.943382671122271</v>
      </c>
      <c r="G40" s="38">
        <f t="shared" si="1"/>
        <v>48.642365778445487</v>
      </c>
    </row>
    <row r="41" spans="2:7">
      <c r="B41" s="43"/>
      <c r="C41" s="38">
        <v>0</v>
      </c>
      <c r="D41" s="41">
        <v>0</v>
      </c>
      <c r="E41" s="38">
        <v>0</v>
      </c>
      <c r="F41" s="38" t="e">
        <f t="shared" si="2"/>
        <v>#DIV/0!</v>
      </c>
      <c r="G41" s="38" t="e">
        <f t="shared" si="1"/>
        <v>#DIV/0!</v>
      </c>
    </row>
    <row r="42" spans="2:7">
      <c r="B42" s="36" t="s">
        <v>117</v>
      </c>
      <c r="C42" s="37">
        <v>0</v>
      </c>
      <c r="D42" s="37">
        <v>100</v>
      </c>
      <c r="E42" s="37">
        <v>0</v>
      </c>
      <c r="F42" s="38"/>
      <c r="G42" s="38">
        <f t="shared" si="1"/>
        <v>0</v>
      </c>
    </row>
    <row r="43" spans="2:7">
      <c r="B43" s="43" t="s">
        <v>126</v>
      </c>
      <c r="C43" s="38">
        <v>0</v>
      </c>
      <c r="D43" s="41">
        <v>100</v>
      </c>
      <c r="E43" s="38">
        <v>0</v>
      </c>
      <c r="F43" s="38"/>
      <c r="G43" s="38">
        <f t="shared" si="1"/>
        <v>0</v>
      </c>
    </row>
  </sheetData>
  <mergeCells count="1">
    <mergeCell ref="B2:G2"/>
  </mergeCells>
  <pageMargins left="0.7" right="0.7" top="0.75" bottom="0.75" header="0.3" footer="0.3"/>
  <pageSetup paperSize="9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G13"/>
  <sheetViews>
    <sheetView workbookViewId="0">
      <selection activeCell="D12" sqref="D12"/>
    </sheetView>
  </sheetViews>
  <sheetFormatPr defaultColWidth="9" defaultRowHeight="15"/>
  <cols>
    <col min="2" max="2" width="37.7109375" customWidth="1"/>
    <col min="3" max="5" width="25.28515625" customWidth="1"/>
    <col min="6" max="7" width="15.7109375" customWidth="1"/>
  </cols>
  <sheetData>
    <row r="1" spans="2:7" ht="18">
      <c r="B1" s="3"/>
      <c r="C1" s="3"/>
      <c r="D1" s="3"/>
      <c r="E1" s="4"/>
      <c r="F1" s="4"/>
      <c r="G1" s="4"/>
    </row>
    <row r="2" spans="2:7" ht="15.75" customHeight="1">
      <c r="B2" s="200" t="s">
        <v>127</v>
      </c>
      <c r="C2" s="200"/>
      <c r="D2" s="200"/>
      <c r="E2" s="200"/>
      <c r="F2" s="200"/>
      <c r="G2" s="200"/>
    </row>
    <row r="3" spans="2:7" ht="18">
      <c r="B3" s="3"/>
      <c r="C3" s="3"/>
      <c r="D3" s="3"/>
      <c r="E3" s="4"/>
      <c r="F3" s="4"/>
      <c r="G3" s="4"/>
    </row>
    <row r="4" spans="2:7" ht="38.25">
      <c r="B4" s="6" t="s">
        <v>4</v>
      </c>
      <c r="C4" s="6" t="s">
        <v>236</v>
      </c>
      <c r="D4" s="6" t="s">
        <v>254</v>
      </c>
      <c r="E4" s="6" t="s">
        <v>260</v>
      </c>
      <c r="F4" s="6" t="s">
        <v>5</v>
      </c>
      <c r="G4" s="6" t="s">
        <v>6</v>
      </c>
    </row>
    <row r="5" spans="2:7">
      <c r="B5" s="6">
        <v>1</v>
      </c>
      <c r="C5" s="6">
        <v>2</v>
      </c>
      <c r="D5" s="6">
        <v>3</v>
      </c>
      <c r="E5" s="6">
        <v>4</v>
      </c>
      <c r="F5" s="6" t="s">
        <v>7</v>
      </c>
      <c r="G5" s="6" t="s">
        <v>8</v>
      </c>
    </row>
    <row r="6" spans="2:7" ht="15.75" customHeight="1">
      <c r="B6" s="36" t="s">
        <v>128</v>
      </c>
      <c r="C6" s="54">
        <v>340911.48</v>
      </c>
      <c r="D6" s="54">
        <v>767097</v>
      </c>
      <c r="E6" s="54">
        <v>363318.91</v>
      </c>
      <c r="F6" s="39">
        <f>E6/C6*100</f>
        <v>106.57280007115044</v>
      </c>
      <c r="G6" s="39">
        <f>E6/D6*100</f>
        <v>47.362838076540513</v>
      </c>
    </row>
    <row r="7" spans="2:7" ht="15.75" customHeight="1">
      <c r="B7" s="36" t="s">
        <v>129</v>
      </c>
      <c r="C7" s="55">
        <v>340911.48</v>
      </c>
      <c r="D7" s="54">
        <v>767097</v>
      </c>
      <c r="E7" s="55">
        <v>363318.91</v>
      </c>
      <c r="F7" s="39">
        <f>E7/C7*100</f>
        <v>106.57280007115044</v>
      </c>
      <c r="G7" s="39">
        <f t="shared" ref="G7:G9" si="0">E7/D7*100</f>
        <v>47.362838076540513</v>
      </c>
    </row>
    <row r="8" spans="2:7">
      <c r="B8" s="100" t="s">
        <v>130</v>
      </c>
      <c r="C8" s="56">
        <v>329828.2</v>
      </c>
      <c r="D8" s="57">
        <v>739345</v>
      </c>
      <c r="E8" s="56">
        <v>349819.23</v>
      </c>
      <c r="F8" s="39">
        <f>E8/C8*100</f>
        <v>106.06104329466066</v>
      </c>
      <c r="G8" s="39">
        <f t="shared" si="0"/>
        <v>47.314748865549909</v>
      </c>
    </row>
    <row r="9" spans="2:7">
      <c r="B9" s="48" t="s">
        <v>131</v>
      </c>
      <c r="C9" s="56"/>
      <c r="D9" s="57"/>
      <c r="E9" s="56"/>
      <c r="F9" s="39" t="e">
        <f>E9/C9*100</f>
        <v>#DIV/0!</v>
      </c>
      <c r="G9" s="39" t="e">
        <f t="shared" si="0"/>
        <v>#DIV/0!</v>
      </c>
    </row>
    <row r="10" spans="2:7">
      <c r="B10" s="48" t="s">
        <v>132</v>
      </c>
      <c r="C10" s="56">
        <v>11083.28</v>
      </c>
      <c r="D10" s="57">
        <v>27753</v>
      </c>
      <c r="E10" s="56">
        <v>13499.68</v>
      </c>
      <c r="F10" s="58"/>
      <c r="G10" s="52"/>
    </row>
    <row r="11" spans="2:7">
      <c r="B11" s="36"/>
      <c r="C11" s="41"/>
      <c r="D11" s="45"/>
      <c r="E11" s="56"/>
      <c r="F11" s="52"/>
      <c r="G11" s="52"/>
    </row>
    <row r="12" spans="2:7">
      <c r="B12" s="40"/>
      <c r="C12" s="45"/>
      <c r="D12" s="45"/>
      <c r="E12" s="52"/>
      <c r="F12" s="52"/>
      <c r="G12" s="52"/>
    </row>
    <row r="13" spans="2:7">
      <c r="B13" s="46"/>
      <c r="C13" s="45"/>
      <c r="D13" s="45"/>
      <c r="E13" s="52"/>
      <c r="F13" s="52"/>
      <c r="G13" s="52"/>
    </row>
  </sheetData>
  <mergeCells count="1">
    <mergeCell ref="B2:G2"/>
  </mergeCells>
  <pageMargins left="0.7" right="0.7" top="0.75" bottom="0.75" header="0.3" footer="0.3"/>
  <pageSetup paperSize="9" scale="8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1:L16"/>
  <sheetViews>
    <sheetView workbookViewId="0">
      <selection activeCell="I27" sqref="I27"/>
    </sheetView>
  </sheetViews>
  <sheetFormatPr defaultColWidth="9" defaultRowHeight="15"/>
  <cols>
    <col min="2" max="2" width="7.42578125" customWidth="1"/>
    <col min="3" max="4" width="8.42578125" customWidth="1"/>
    <col min="5" max="5" width="5.42578125" customWidth="1"/>
    <col min="6" max="10" width="25.28515625" customWidth="1"/>
    <col min="11" max="12" width="15.7109375" customWidth="1"/>
  </cols>
  <sheetData>
    <row r="1" spans="2:12" ht="18" customHeight="1"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2:12" ht="18" customHeight="1">
      <c r="B2" s="200" t="s">
        <v>133</v>
      </c>
      <c r="C2" s="200"/>
      <c r="D2" s="200"/>
      <c r="E2" s="200"/>
      <c r="F2" s="200"/>
      <c r="G2" s="200"/>
      <c r="H2" s="200"/>
      <c r="I2" s="200"/>
      <c r="J2" s="200"/>
      <c r="K2" s="200"/>
      <c r="L2" s="200"/>
    </row>
    <row r="3" spans="2:12" ht="15.75" customHeight="1">
      <c r="B3" s="200" t="s">
        <v>134</v>
      </c>
      <c r="C3" s="200"/>
      <c r="D3" s="200"/>
      <c r="E3" s="200"/>
      <c r="F3" s="200"/>
      <c r="G3" s="200"/>
      <c r="H3" s="200"/>
      <c r="I3" s="200"/>
      <c r="J3" s="200"/>
      <c r="K3" s="200"/>
      <c r="L3" s="200"/>
    </row>
    <row r="4" spans="2:12" ht="18">
      <c r="B4" s="3"/>
      <c r="C4" s="3"/>
      <c r="D4" s="3"/>
      <c r="E4" s="3"/>
      <c r="F4" s="3"/>
      <c r="G4" s="3"/>
      <c r="H4" s="3"/>
      <c r="I4" s="3"/>
      <c r="J4" s="4"/>
      <c r="K4" s="4"/>
      <c r="L4" s="4"/>
    </row>
    <row r="5" spans="2:12" ht="25.5" customHeight="1">
      <c r="B5" s="197" t="s">
        <v>135</v>
      </c>
      <c r="C5" s="198"/>
      <c r="D5" s="198"/>
      <c r="E5" s="198"/>
      <c r="F5" s="199"/>
      <c r="G5" s="5" t="s">
        <v>136</v>
      </c>
      <c r="H5" s="6" t="s">
        <v>137</v>
      </c>
      <c r="I5" s="5" t="s">
        <v>138</v>
      </c>
      <c r="J5" s="5" t="s">
        <v>139</v>
      </c>
      <c r="K5" s="5" t="s">
        <v>5</v>
      </c>
      <c r="L5" s="5" t="s">
        <v>6</v>
      </c>
    </row>
    <row r="6" spans="2:12">
      <c r="B6" s="197">
        <v>1</v>
      </c>
      <c r="C6" s="198"/>
      <c r="D6" s="198"/>
      <c r="E6" s="198"/>
      <c r="F6" s="199"/>
      <c r="G6" s="5">
        <v>2</v>
      </c>
      <c r="H6" s="5">
        <v>3</v>
      </c>
      <c r="I6" s="5">
        <v>4</v>
      </c>
      <c r="J6" s="5">
        <v>5</v>
      </c>
      <c r="K6" s="5" t="s">
        <v>140</v>
      </c>
      <c r="L6" s="5" t="s">
        <v>141</v>
      </c>
    </row>
    <row r="7" spans="2:12" ht="25.5">
      <c r="B7" s="36">
        <v>8</v>
      </c>
      <c r="C7" s="36"/>
      <c r="D7" s="36"/>
      <c r="E7" s="36"/>
      <c r="F7" s="36" t="s">
        <v>142</v>
      </c>
      <c r="G7" s="45"/>
      <c r="H7" s="45"/>
      <c r="I7" s="45"/>
      <c r="J7" s="52"/>
      <c r="K7" s="52"/>
      <c r="L7" s="52"/>
    </row>
    <row r="8" spans="2:12">
      <c r="B8" s="36"/>
      <c r="C8" s="46">
        <v>84</v>
      </c>
      <c r="D8" s="46"/>
      <c r="E8" s="46"/>
      <c r="F8" s="46" t="s">
        <v>143</v>
      </c>
      <c r="G8" s="45"/>
      <c r="H8" s="45"/>
      <c r="I8" s="45"/>
      <c r="J8" s="52"/>
      <c r="K8" s="52"/>
      <c r="L8" s="52"/>
    </row>
    <row r="9" spans="2:12" ht="51">
      <c r="B9" s="47"/>
      <c r="C9" s="47"/>
      <c r="D9" s="47">
        <v>841</v>
      </c>
      <c r="E9" s="47"/>
      <c r="F9" s="96" t="s">
        <v>144</v>
      </c>
      <c r="G9" s="45"/>
      <c r="H9" s="45"/>
      <c r="I9" s="45"/>
      <c r="J9" s="52"/>
      <c r="K9" s="52"/>
      <c r="L9" s="52"/>
    </row>
    <row r="10" spans="2:12" ht="25.5">
      <c r="B10" s="47"/>
      <c r="C10" s="47"/>
      <c r="D10" s="47"/>
      <c r="E10" s="47">
        <v>8413</v>
      </c>
      <c r="F10" s="96" t="s">
        <v>145</v>
      </c>
      <c r="G10" s="45"/>
      <c r="H10" s="45"/>
      <c r="I10" s="45"/>
      <c r="J10" s="52"/>
      <c r="K10" s="52"/>
      <c r="L10" s="52"/>
    </row>
    <row r="11" spans="2:12">
      <c r="B11" s="47"/>
      <c r="C11" s="47"/>
      <c r="D11" s="47"/>
      <c r="E11" s="95" t="s">
        <v>43</v>
      </c>
      <c r="F11" s="43"/>
      <c r="G11" s="45"/>
      <c r="H11" s="45"/>
      <c r="I11" s="45"/>
      <c r="J11" s="52"/>
      <c r="K11" s="52"/>
      <c r="L11" s="52"/>
    </row>
    <row r="12" spans="2:12" ht="25.5">
      <c r="B12" s="49">
        <v>5</v>
      </c>
      <c r="C12" s="49"/>
      <c r="D12" s="49"/>
      <c r="E12" s="49"/>
      <c r="F12" s="50" t="s">
        <v>146</v>
      </c>
      <c r="G12" s="45"/>
      <c r="H12" s="45"/>
      <c r="I12" s="45"/>
      <c r="J12" s="52"/>
      <c r="K12" s="52"/>
      <c r="L12" s="52"/>
    </row>
    <row r="13" spans="2:12" ht="25.5">
      <c r="B13" s="46"/>
      <c r="C13" s="46">
        <v>54</v>
      </c>
      <c r="D13" s="46"/>
      <c r="E13" s="46"/>
      <c r="F13" s="51" t="s">
        <v>147</v>
      </c>
      <c r="G13" s="45"/>
      <c r="H13" s="45"/>
      <c r="I13" s="53"/>
      <c r="J13" s="52"/>
      <c r="K13" s="52"/>
      <c r="L13" s="52"/>
    </row>
    <row r="14" spans="2:12" ht="63.75">
      <c r="B14" s="46"/>
      <c r="C14" s="46"/>
      <c r="D14" s="46">
        <v>541</v>
      </c>
      <c r="E14" s="46"/>
      <c r="F14" s="96" t="s">
        <v>148</v>
      </c>
      <c r="G14" s="45"/>
      <c r="H14" s="45"/>
      <c r="I14" s="53"/>
      <c r="J14" s="52"/>
      <c r="K14" s="52"/>
      <c r="L14" s="52"/>
    </row>
    <row r="15" spans="2:12" ht="38.25">
      <c r="B15" s="46"/>
      <c r="C15" s="46"/>
      <c r="D15" s="46"/>
      <c r="E15" s="46">
        <v>5413</v>
      </c>
      <c r="F15" s="96" t="s">
        <v>149</v>
      </c>
      <c r="G15" s="45"/>
      <c r="H15" s="45"/>
      <c r="I15" s="53"/>
      <c r="J15" s="52"/>
      <c r="K15" s="52"/>
      <c r="L15" s="52"/>
    </row>
    <row r="16" spans="2:12">
      <c r="B16" s="47" t="s">
        <v>50</v>
      </c>
      <c r="C16" s="49"/>
      <c r="D16" s="49"/>
      <c r="E16" s="49"/>
      <c r="F16" s="50" t="s">
        <v>43</v>
      </c>
      <c r="G16" s="45"/>
      <c r="H16" s="45"/>
      <c r="I16" s="45"/>
      <c r="J16" s="52"/>
      <c r="K16" s="52"/>
      <c r="L16" s="52"/>
    </row>
  </sheetData>
  <mergeCells count="4">
    <mergeCell ref="B2:L2"/>
    <mergeCell ref="B3:L3"/>
    <mergeCell ref="B5:F5"/>
    <mergeCell ref="B6:F6"/>
  </mergeCells>
  <pageMargins left="0.7" right="0.7" top="0.75" bottom="0.75" header="0.3" footer="0.3"/>
  <pageSetup paperSize="9" scale="66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B1:G43"/>
  <sheetViews>
    <sheetView topLeftCell="A28" workbookViewId="0">
      <selection activeCell="K4" sqref="K4"/>
    </sheetView>
  </sheetViews>
  <sheetFormatPr defaultColWidth="9" defaultRowHeight="15"/>
  <cols>
    <col min="2" max="2" width="37.7109375" customWidth="1"/>
    <col min="3" max="5" width="25.28515625" customWidth="1"/>
    <col min="6" max="7" width="15.7109375" customWidth="1"/>
  </cols>
  <sheetData>
    <row r="1" spans="2:7" ht="18">
      <c r="B1" s="3"/>
      <c r="C1" s="3"/>
      <c r="D1" s="3"/>
      <c r="E1" s="4"/>
      <c r="F1" s="4"/>
      <c r="G1" s="4"/>
    </row>
    <row r="2" spans="2:7" ht="15.75" customHeight="1">
      <c r="B2" s="200" t="s">
        <v>150</v>
      </c>
      <c r="C2" s="200"/>
      <c r="D2" s="200"/>
      <c r="E2" s="200"/>
      <c r="F2" s="200"/>
      <c r="G2" s="200"/>
    </row>
    <row r="3" spans="2:7" ht="18">
      <c r="B3" s="3"/>
      <c r="C3" s="3"/>
      <c r="D3" s="3"/>
      <c r="E3" s="35"/>
      <c r="F3" s="4"/>
      <c r="G3" s="4"/>
    </row>
    <row r="4" spans="2:7" ht="38.25">
      <c r="B4" s="6" t="s">
        <v>4</v>
      </c>
      <c r="C4" s="6" t="s">
        <v>261</v>
      </c>
      <c r="D4" s="6" t="s">
        <v>262</v>
      </c>
      <c r="E4" s="6" t="s">
        <v>263</v>
      </c>
      <c r="F4" s="6" t="s">
        <v>5</v>
      </c>
      <c r="G4" s="6" t="s">
        <v>6</v>
      </c>
    </row>
    <row r="5" spans="2:7">
      <c r="B5" s="6">
        <v>1</v>
      </c>
      <c r="C5" s="6">
        <v>2</v>
      </c>
      <c r="D5" s="6">
        <v>3</v>
      </c>
      <c r="E5" s="6">
        <v>4</v>
      </c>
      <c r="F5" s="6" t="s">
        <v>7</v>
      </c>
      <c r="G5" s="6" t="s">
        <v>8</v>
      </c>
    </row>
    <row r="6" spans="2:7">
      <c r="B6" s="36" t="s">
        <v>105</v>
      </c>
      <c r="C6" s="37">
        <v>339367.53</v>
      </c>
      <c r="D6" s="37">
        <v>821752.75</v>
      </c>
      <c r="E6" s="37">
        <v>366550.41</v>
      </c>
      <c r="F6" s="38">
        <v>114.4</v>
      </c>
      <c r="G6" s="38">
        <f>E6/D6*100</f>
        <v>44.605924348899343</v>
      </c>
    </row>
    <row r="7" spans="2:7">
      <c r="B7" s="36" t="s">
        <v>106</v>
      </c>
      <c r="C7" s="39">
        <v>6032.6</v>
      </c>
      <c r="D7" s="37">
        <v>22506</v>
      </c>
      <c r="E7" s="39">
        <v>7372.8</v>
      </c>
      <c r="F7" s="38">
        <v>144.69999999999999</v>
      </c>
      <c r="G7" s="38">
        <v>52.3</v>
      </c>
    </row>
    <row r="8" spans="2:7">
      <c r="B8" s="99" t="s">
        <v>107</v>
      </c>
      <c r="C8" s="38">
        <v>6032.6</v>
      </c>
      <c r="D8" s="41">
        <v>22506</v>
      </c>
      <c r="E8" s="38">
        <v>7372.8</v>
      </c>
      <c r="F8" s="38"/>
      <c r="G8" s="38"/>
    </row>
    <row r="9" spans="2:7">
      <c r="B9" s="42" t="s">
        <v>108</v>
      </c>
      <c r="C9" s="38">
        <v>0</v>
      </c>
      <c r="D9" s="41">
        <v>0</v>
      </c>
      <c r="E9" s="38">
        <v>0</v>
      </c>
      <c r="F9" s="38"/>
      <c r="G9" s="38"/>
    </row>
    <row r="10" spans="2:7">
      <c r="B10" s="36" t="s">
        <v>109</v>
      </c>
      <c r="C10" s="39">
        <v>0</v>
      </c>
      <c r="D10" s="37">
        <v>0</v>
      </c>
      <c r="E10" s="39">
        <v>0</v>
      </c>
      <c r="F10" s="38"/>
      <c r="G10" s="38"/>
    </row>
    <row r="11" spans="2:7">
      <c r="B11" s="40" t="s">
        <v>110</v>
      </c>
      <c r="C11" s="38">
        <v>0</v>
      </c>
      <c r="D11" s="41">
        <v>0</v>
      </c>
      <c r="E11" s="38">
        <v>0</v>
      </c>
      <c r="F11" s="38"/>
      <c r="G11" s="38"/>
    </row>
    <row r="12" spans="2:7">
      <c r="B12" s="36" t="s">
        <v>111</v>
      </c>
      <c r="C12" s="37">
        <v>0.01</v>
      </c>
      <c r="D12" s="37">
        <v>2</v>
      </c>
      <c r="E12" s="37"/>
      <c r="F12" s="38">
        <f t="shared" ref="F12:F22" si="0">E12/C12*100</f>
        <v>0</v>
      </c>
      <c r="G12" s="38"/>
    </row>
    <row r="13" spans="2:7">
      <c r="B13" s="40" t="s">
        <v>112</v>
      </c>
      <c r="C13" s="38">
        <v>0.01</v>
      </c>
      <c r="D13" s="41">
        <v>2</v>
      </c>
      <c r="E13" s="38"/>
      <c r="F13" s="38">
        <f t="shared" si="0"/>
        <v>0</v>
      </c>
      <c r="G13" s="38"/>
    </row>
    <row r="14" spans="2:7">
      <c r="B14" s="36" t="s">
        <v>113</v>
      </c>
      <c r="C14" s="37">
        <v>11733.1</v>
      </c>
      <c r="D14" s="37">
        <v>24470</v>
      </c>
      <c r="E14" s="37">
        <v>13479.82</v>
      </c>
      <c r="F14" s="38">
        <f t="shared" si="0"/>
        <v>114.88711423238529</v>
      </c>
      <c r="G14" s="38">
        <f t="shared" ref="G14:G43" si="1">E14/D14*100</f>
        <v>55.087127094401311</v>
      </c>
    </row>
    <row r="15" spans="2:7">
      <c r="B15" s="40" t="s">
        <v>114</v>
      </c>
      <c r="C15" s="38">
        <v>30</v>
      </c>
      <c r="D15" s="41">
        <v>1600</v>
      </c>
      <c r="E15" s="38"/>
      <c r="F15" s="38">
        <f t="shared" si="0"/>
        <v>0</v>
      </c>
      <c r="G15" s="38">
        <f t="shared" si="1"/>
        <v>0</v>
      </c>
    </row>
    <row r="16" spans="2:7">
      <c r="B16" s="40" t="s">
        <v>115</v>
      </c>
      <c r="C16" s="38">
        <v>11703.1</v>
      </c>
      <c r="D16" s="41">
        <v>22870</v>
      </c>
      <c r="E16" s="38">
        <v>13479.82</v>
      </c>
      <c r="F16" s="38">
        <f t="shared" si="0"/>
        <v>115.18161854551359</v>
      </c>
      <c r="G16" s="38">
        <f t="shared" si="1"/>
        <v>58.941058154787932</v>
      </c>
    </row>
    <row r="17" spans="2:7">
      <c r="B17" s="36" t="s">
        <v>116</v>
      </c>
      <c r="C17" s="37">
        <v>321601.82</v>
      </c>
      <c r="D17" s="37">
        <v>774674.75</v>
      </c>
      <c r="E17" s="37">
        <v>345697.79</v>
      </c>
      <c r="F17" s="38">
        <f t="shared" si="0"/>
        <v>107.49248558357039</v>
      </c>
      <c r="G17" s="38">
        <f t="shared" si="1"/>
        <v>44.624894512180759</v>
      </c>
    </row>
    <row r="18" spans="2:7" ht="25.5">
      <c r="B18" s="40" t="s">
        <v>266</v>
      </c>
      <c r="C18" s="38">
        <v>316551.14</v>
      </c>
      <c r="D18" s="41">
        <v>8000</v>
      </c>
      <c r="E18" s="38"/>
      <c r="F18" s="38">
        <f t="shared" si="0"/>
        <v>0</v>
      </c>
      <c r="G18" s="38">
        <f t="shared" si="1"/>
        <v>0</v>
      </c>
    </row>
    <row r="19" spans="2:7" ht="25.5">
      <c r="B19" s="40" t="s">
        <v>267</v>
      </c>
      <c r="C19" s="38"/>
      <c r="D19" s="41">
        <v>754027.75</v>
      </c>
      <c r="E19" s="38">
        <v>339525.11</v>
      </c>
      <c r="F19" s="38"/>
      <c r="G19" s="38"/>
    </row>
    <row r="20" spans="2:7">
      <c r="B20" s="129" t="s">
        <v>268</v>
      </c>
      <c r="C20" s="38">
        <v>5050.68</v>
      </c>
      <c r="D20" s="41">
        <v>12647</v>
      </c>
      <c r="E20" s="38">
        <v>6172.68</v>
      </c>
      <c r="F20" s="38">
        <f t="shared" si="0"/>
        <v>122.21483047827223</v>
      </c>
      <c r="G20" s="38">
        <f t="shared" si="1"/>
        <v>48.807464220763819</v>
      </c>
    </row>
    <row r="21" spans="2:7">
      <c r="B21" s="36" t="s">
        <v>117</v>
      </c>
      <c r="C21" s="37">
        <v>0</v>
      </c>
      <c r="D21" s="37">
        <v>100</v>
      </c>
      <c r="E21" s="37">
        <v>0</v>
      </c>
      <c r="F21" s="38" t="e">
        <f t="shared" si="0"/>
        <v>#DIV/0!</v>
      </c>
      <c r="G21" s="38">
        <f t="shared" si="1"/>
        <v>0</v>
      </c>
    </row>
    <row r="22" spans="2:7">
      <c r="B22" s="40" t="s">
        <v>118</v>
      </c>
      <c r="C22" s="38"/>
      <c r="D22" s="41">
        <v>100</v>
      </c>
      <c r="E22" s="38"/>
      <c r="F22" s="38" t="e">
        <f t="shared" si="0"/>
        <v>#DIV/0!</v>
      </c>
      <c r="G22" s="38">
        <f t="shared" si="1"/>
        <v>0</v>
      </c>
    </row>
    <row r="23" spans="2:7" ht="25.5">
      <c r="B23" s="36" t="s">
        <v>119</v>
      </c>
      <c r="C23" s="37">
        <v>0</v>
      </c>
      <c r="D23" s="37">
        <v>0</v>
      </c>
      <c r="E23" s="37">
        <v>0</v>
      </c>
      <c r="F23" s="38"/>
      <c r="G23" s="38"/>
    </row>
    <row r="24" spans="2:7" ht="25.5">
      <c r="B24" s="43" t="s">
        <v>120</v>
      </c>
      <c r="C24" s="38">
        <v>0</v>
      </c>
      <c r="D24" s="41">
        <v>0</v>
      </c>
      <c r="E24" s="38">
        <v>0</v>
      </c>
      <c r="F24" s="38"/>
      <c r="G24" s="38"/>
    </row>
    <row r="25" spans="2:7" ht="15.75" customHeight="1">
      <c r="B25" s="43"/>
      <c r="C25" s="44"/>
      <c r="D25" s="37"/>
      <c r="E25" s="44"/>
      <c r="F25" s="38"/>
      <c r="G25" s="38"/>
    </row>
    <row r="26" spans="2:7" ht="15.75" customHeight="1">
      <c r="B26" s="36" t="s">
        <v>121</v>
      </c>
      <c r="C26" s="37">
        <v>340911.48</v>
      </c>
      <c r="D26" s="37">
        <v>767097</v>
      </c>
      <c r="E26" s="37">
        <v>363318.91</v>
      </c>
      <c r="F26" s="38">
        <f>E26/C26*100</f>
        <v>106.57280007115044</v>
      </c>
      <c r="G26" s="38">
        <f t="shared" si="1"/>
        <v>47.362838076540513</v>
      </c>
    </row>
    <row r="27" spans="2:7">
      <c r="B27" s="36" t="s">
        <v>106</v>
      </c>
      <c r="C27" s="37">
        <v>6032.6</v>
      </c>
      <c r="D27" s="37">
        <v>22506</v>
      </c>
      <c r="E27" s="37">
        <v>7347.88</v>
      </c>
      <c r="F27" s="38">
        <f t="shared" ref="F27:F41" si="2">E27/C27*100</f>
        <v>121.80287106720154</v>
      </c>
      <c r="G27" s="38">
        <f t="shared" si="1"/>
        <v>32.648538167599753</v>
      </c>
    </row>
    <row r="28" spans="2:7">
      <c r="B28" s="99" t="s">
        <v>107</v>
      </c>
      <c r="C28" s="38">
        <v>6032.6</v>
      </c>
      <c r="D28" s="41">
        <v>22506</v>
      </c>
      <c r="E28" s="38">
        <v>7347.88</v>
      </c>
      <c r="F28" s="38">
        <f t="shared" si="2"/>
        <v>121.80287106720154</v>
      </c>
      <c r="G28" s="38">
        <f t="shared" si="1"/>
        <v>32.648538167599753</v>
      </c>
    </row>
    <row r="29" spans="2:7">
      <c r="B29" s="42" t="s">
        <v>108</v>
      </c>
      <c r="C29" s="38">
        <v>0</v>
      </c>
      <c r="D29" s="41">
        <v>0</v>
      </c>
      <c r="E29" s="38">
        <v>0</v>
      </c>
      <c r="F29" s="38"/>
      <c r="G29" s="38"/>
    </row>
    <row r="30" spans="2:7">
      <c r="B30" s="36" t="s">
        <v>109</v>
      </c>
      <c r="C30" s="37">
        <v>0</v>
      </c>
      <c r="D30" s="37">
        <f t="shared" ref="D30" si="3">D31</f>
        <v>0</v>
      </c>
      <c r="E30" s="37">
        <v>0</v>
      </c>
      <c r="F30" s="38"/>
      <c r="G30" s="38"/>
    </row>
    <row r="31" spans="2:7">
      <c r="B31" s="40" t="s">
        <v>110</v>
      </c>
      <c r="C31" s="38">
        <v>0</v>
      </c>
      <c r="D31" s="41">
        <v>0</v>
      </c>
      <c r="E31" s="38">
        <v>0</v>
      </c>
      <c r="F31" s="38"/>
      <c r="G31" s="38"/>
    </row>
    <row r="32" spans="2:7">
      <c r="B32" s="36" t="s">
        <v>111</v>
      </c>
      <c r="C32" s="37">
        <v>1543.96</v>
      </c>
      <c r="D32" s="37">
        <v>2</v>
      </c>
      <c r="E32" s="130" t="s">
        <v>269</v>
      </c>
      <c r="F32" s="38"/>
      <c r="G32" s="38"/>
    </row>
    <row r="33" spans="2:7">
      <c r="B33" s="40" t="s">
        <v>122</v>
      </c>
      <c r="C33" s="38">
        <v>1543.96</v>
      </c>
      <c r="D33" s="41">
        <v>2</v>
      </c>
      <c r="E33" s="38">
        <v>0</v>
      </c>
      <c r="F33" s="38"/>
      <c r="G33" s="38"/>
    </row>
    <row r="34" spans="2:7">
      <c r="B34" s="36" t="s">
        <v>123</v>
      </c>
      <c r="C34" s="37">
        <v>11733.1</v>
      </c>
      <c r="D34" s="37">
        <v>24470</v>
      </c>
      <c r="E34" s="37">
        <v>13343.55</v>
      </c>
      <c r="F34" s="38">
        <f t="shared" si="2"/>
        <v>113.72569909060689</v>
      </c>
      <c r="G34" s="38">
        <f t="shared" si="1"/>
        <v>54.530241111565182</v>
      </c>
    </row>
    <row r="35" spans="2:7">
      <c r="B35" s="40" t="s">
        <v>124</v>
      </c>
      <c r="C35" s="38">
        <v>30</v>
      </c>
      <c r="D35" s="41">
        <v>1600</v>
      </c>
      <c r="E35" s="38"/>
      <c r="F35" s="38">
        <f t="shared" si="2"/>
        <v>0</v>
      </c>
      <c r="G35" s="38">
        <f t="shared" si="1"/>
        <v>0</v>
      </c>
    </row>
    <row r="36" spans="2:7">
      <c r="B36" s="40" t="s">
        <v>125</v>
      </c>
      <c r="C36" s="38">
        <v>11703.1</v>
      </c>
      <c r="D36" s="41">
        <v>22870</v>
      </c>
      <c r="E36" s="38">
        <v>13343.55</v>
      </c>
      <c r="F36" s="38">
        <f t="shared" si="2"/>
        <v>114.0172262050226</v>
      </c>
      <c r="G36" s="38">
        <f t="shared" si="1"/>
        <v>58.34521206821163</v>
      </c>
    </row>
    <row r="37" spans="2:7">
      <c r="B37" s="36" t="s">
        <v>116</v>
      </c>
      <c r="C37" s="37">
        <v>321601.82</v>
      </c>
      <c r="D37" s="37">
        <v>720019</v>
      </c>
      <c r="E37" s="37">
        <v>342627.48</v>
      </c>
      <c r="F37" s="38">
        <f t="shared" si="2"/>
        <v>106.53779260328812</v>
      </c>
      <c r="G37" s="38">
        <f t="shared" si="1"/>
        <v>47.585894261123663</v>
      </c>
    </row>
    <row r="38" spans="2:7" ht="25.5">
      <c r="B38" s="40" t="s">
        <v>266</v>
      </c>
      <c r="C38" s="38">
        <v>0</v>
      </c>
      <c r="D38" s="41">
        <v>8000</v>
      </c>
      <c r="E38" s="38"/>
      <c r="F38" s="38" t="e">
        <f t="shared" si="2"/>
        <v>#DIV/0!</v>
      </c>
      <c r="G38" s="38">
        <f t="shared" si="1"/>
        <v>0</v>
      </c>
    </row>
    <row r="39" spans="2:7" ht="25.5">
      <c r="B39" s="40" t="s">
        <v>267</v>
      </c>
      <c r="C39" s="38">
        <v>5050.68</v>
      </c>
      <c r="D39" s="41">
        <v>699372</v>
      </c>
      <c r="E39" s="38">
        <v>336475.68</v>
      </c>
      <c r="F39" s="38">
        <f t="shared" si="2"/>
        <v>6661.9876927463229</v>
      </c>
      <c r="G39" s="38">
        <f t="shared" si="1"/>
        <v>48.111116830527955</v>
      </c>
    </row>
    <row r="40" spans="2:7">
      <c r="B40" s="129" t="s">
        <v>268</v>
      </c>
      <c r="C40" s="38">
        <v>316551.14</v>
      </c>
      <c r="D40" s="41">
        <v>12647</v>
      </c>
      <c r="E40" s="38">
        <v>6151.8</v>
      </c>
      <c r="F40" s="38">
        <f t="shared" si="2"/>
        <v>1.943382671122271</v>
      </c>
      <c r="G40" s="38">
        <f t="shared" si="1"/>
        <v>48.642365778445487</v>
      </c>
    </row>
    <row r="41" spans="2:7">
      <c r="B41" s="43"/>
      <c r="C41" s="38">
        <v>0</v>
      </c>
      <c r="D41" s="41">
        <v>0</v>
      </c>
      <c r="E41" s="38">
        <v>0</v>
      </c>
      <c r="F41" s="38" t="e">
        <f t="shared" si="2"/>
        <v>#DIV/0!</v>
      </c>
      <c r="G41" s="38" t="e">
        <f t="shared" si="1"/>
        <v>#DIV/0!</v>
      </c>
    </row>
    <row r="42" spans="2:7">
      <c r="B42" s="36" t="s">
        <v>117</v>
      </c>
      <c r="C42" s="37">
        <v>0</v>
      </c>
      <c r="D42" s="37">
        <v>100</v>
      </c>
      <c r="E42" s="37">
        <v>0</v>
      </c>
      <c r="F42" s="38"/>
      <c r="G42" s="38">
        <f t="shared" si="1"/>
        <v>0</v>
      </c>
    </row>
    <row r="43" spans="2:7">
      <c r="B43" s="43" t="s">
        <v>126</v>
      </c>
      <c r="C43" s="38">
        <v>0</v>
      </c>
      <c r="D43" s="41">
        <v>100</v>
      </c>
      <c r="E43" s="38">
        <v>0</v>
      </c>
      <c r="F43" s="38"/>
      <c r="G43" s="38">
        <f t="shared" si="1"/>
        <v>0</v>
      </c>
    </row>
  </sheetData>
  <mergeCells count="1">
    <mergeCell ref="B2:G2"/>
  </mergeCells>
  <pageMargins left="0.7" right="0.7" top="0.75" bottom="0.75" header="0.3" footer="0.3"/>
  <pageSetup paperSize="9" scale="8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J213"/>
  <sheetViews>
    <sheetView topLeftCell="A118" zoomScale="82" zoomScaleNormal="82" workbookViewId="0">
      <selection activeCell="I212" sqref="I212"/>
    </sheetView>
  </sheetViews>
  <sheetFormatPr defaultColWidth="9" defaultRowHeight="15"/>
  <cols>
    <col min="2" max="2" width="7.42578125" customWidth="1"/>
    <col min="3" max="3" width="8.42578125" customWidth="1"/>
    <col min="4" max="4" width="23.42578125" customWidth="1"/>
    <col min="5" max="5" width="37.42578125" customWidth="1"/>
    <col min="6" max="7" width="25.28515625" customWidth="1"/>
    <col min="8" max="8" width="15.7109375" customWidth="1"/>
  </cols>
  <sheetData>
    <row r="1" spans="2:10" ht="18">
      <c r="B1" s="3"/>
      <c r="C1" s="3"/>
      <c r="D1" s="3"/>
      <c r="E1" s="3"/>
      <c r="F1" s="3"/>
      <c r="G1" s="3"/>
      <c r="H1" s="4"/>
    </row>
    <row r="2" spans="2:10" ht="18" customHeight="1">
      <c r="B2" s="200" t="s">
        <v>151</v>
      </c>
      <c r="C2" s="241"/>
      <c r="D2" s="241"/>
      <c r="E2" s="241"/>
      <c r="F2" s="241"/>
      <c r="G2" s="241"/>
      <c r="H2" s="241"/>
    </row>
    <row r="3" spans="2:10" ht="18">
      <c r="B3" s="3"/>
      <c r="C3" s="3"/>
      <c r="D3" s="3"/>
      <c r="E3" s="3"/>
      <c r="F3" s="3"/>
      <c r="G3" s="3"/>
      <c r="H3" s="4"/>
    </row>
    <row r="4" spans="2:10" ht="15.75">
      <c r="B4" s="242" t="s">
        <v>152</v>
      </c>
      <c r="C4" s="242"/>
      <c r="D4" s="242"/>
      <c r="E4" s="242"/>
      <c r="F4" s="242"/>
      <c r="G4" s="242"/>
      <c r="H4" s="242"/>
    </row>
    <row r="5" spans="2:10" ht="18">
      <c r="B5" s="3"/>
      <c r="C5" s="3"/>
      <c r="D5" s="3"/>
      <c r="E5" s="3"/>
      <c r="F5" s="3"/>
      <c r="G5" s="3"/>
      <c r="H5" s="4"/>
    </row>
    <row r="6" spans="2:10" ht="38.25">
      <c r="B6" s="197" t="s">
        <v>153</v>
      </c>
      <c r="C6" s="198"/>
      <c r="D6" s="198"/>
      <c r="E6" s="199"/>
      <c r="F6" s="6" t="s">
        <v>254</v>
      </c>
      <c r="G6" s="6" t="s">
        <v>264</v>
      </c>
      <c r="H6" s="6" t="s">
        <v>6</v>
      </c>
    </row>
    <row r="7" spans="2:10" s="1" customFormat="1" ht="15.75" customHeight="1">
      <c r="B7" s="243">
        <v>1</v>
      </c>
      <c r="C7" s="244"/>
      <c r="D7" s="244"/>
      <c r="E7" s="245"/>
      <c r="F7" s="7">
        <v>2</v>
      </c>
      <c r="G7" s="7">
        <v>3</v>
      </c>
      <c r="H7" s="7" t="s">
        <v>154</v>
      </c>
    </row>
    <row r="8" spans="2:10" s="2" customFormat="1" ht="30" customHeight="1">
      <c r="B8" s="246">
        <v>12411</v>
      </c>
      <c r="C8" s="247"/>
      <c r="D8" s="248"/>
      <c r="E8" s="8" t="s">
        <v>155</v>
      </c>
      <c r="F8" s="9"/>
      <c r="G8" s="10"/>
      <c r="H8" s="11"/>
    </row>
    <row r="9" spans="2:10" s="2" customFormat="1" ht="30" customHeight="1">
      <c r="B9" s="12"/>
      <c r="C9" s="13"/>
      <c r="D9" s="14"/>
      <c r="E9" s="8" t="s">
        <v>156</v>
      </c>
      <c r="F9" s="15">
        <v>767097</v>
      </c>
      <c r="G9" s="15">
        <v>363318.91</v>
      </c>
      <c r="H9" s="124">
        <f>G9/F9*100</f>
        <v>47.362838076540513</v>
      </c>
    </row>
    <row r="10" spans="2:10" s="2" customFormat="1" ht="30" customHeight="1">
      <c r="B10" s="213">
        <v>1</v>
      </c>
      <c r="C10" s="214"/>
      <c r="D10" s="215"/>
      <c r="E10" s="16" t="s">
        <v>157</v>
      </c>
      <c r="F10" s="9">
        <v>22506</v>
      </c>
      <c r="G10" s="10">
        <v>6151.8</v>
      </c>
      <c r="H10" s="125">
        <v>27.33</v>
      </c>
    </row>
    <row r="11" spans="2:10" s="2" customFormat="1" ht="30" customHeight="1">
      <c r="B11" s="12">
        <v>3</v>
      </c>
      <c r="C11" s="13"/>
      <c r="D11" s="14"/>
      <c r="E11" s="16" t="s">
        <v>158</v>
      </c>
      <c r="F11" s="9">
        <v>2</v>
      </c>
      <c r="G11" s="10">
        <v>0</v>
      </c>
      <c r="H11" s="125">
        <v>0</v>
      </c>
    </row>
    <row r="12" spans="2:10" s="2" customFormat="1" ht="30" customHeight="1">
      <c r="B12" s="12">
        <v>4</v>
      </c>
      <c r="C12" s="13"/>
      <c r="D12" s="14"/>
      <c r="E12" s="16" t="s">
        <v>159</v>
      </c>
      <c r="F12" s="9">
        <v>24470</v>
      </c>
      <c r="G12" s="10">
        <v>13343.55</v>
      </c>
      <c r="H12" s="125">
        <f t="shared" ref="H12:H13" si="0">G12/F12*100</f>
        <v>54.530241111565182</v>
      </c>
      <c r="J12" s="2" t="s">
        <v>265</v>
      </c>
    </row>
    <row r="13" spans="2:10" s="2" customFormat="1" ht="30" customHeight="1">
      <c r="B13" s="12">
        <v>5</v>
      </c>
      <c r="C13" s="13"/>
      <c r="D13" s="14"/>
      <c r="E13" s="16" t="s">
        <v>160</v>
      </c>
      <c r="F13" s="9">
        <v>720019</v>
      </c>
      <c r="G13" s="10">
        <v>343823.56</v>
      </c>
      <c r="H13" s="125">
        <f t="shared" si="0"/>
        <v>47.752012099680705</v>
      </c>
    </row>
    <row r="14" spans="2:10" s="2" customFormat="1" ht="30" customHeight="1">
      <c r="B14" s="12">
        <v>6</v>
      </c>
      <c r="C14" s="13"/>
      <c r="D14" s="14"/>
      <c r="E14" s="16" t="s">
        <v>161</v>
      </c>
      <c r="F14" s="17">
        <v>100</v>
      </c>
      <c r="G14" s="10">
        <v>0</v>
      </c>
      <c r="H14" s="125">
        <v>0</v>
      </c>
    </row>
    <row r="15" spans="2:10" s="2" customFormat="1" ht="30" customHeight="1">
      <c r="B15" s="12">
        <v>7</v>
      </c>
      <c r="C15" s="13"/>
      <c r="D15" s="14"/>
      <c r="E15" s="16" t="s">
        <v>162</v>
      </c>
      <c r="F15" s="9">
        <v>0</v>
      </c>
      <c r="G15" s="10">
        <v>0</v>
      </c>
      <c r="H15" s="125">
        <v>0</v>
      </c>
    </row>
    <row r="16" spans="2:10" s="2" customFormat="1" ht="30" customHeight="1">
      <c r="B16" s="12">
        <v>8</v>
      </c>
      <c r="C16" s="13"/>
      <c r="D16" s="14"/>
      <c r="E16" s="16" t="s">
        <v>163</v>
      </c>
      <c r="F16" s="9">
        <v>0</v>
      </c>
      <c r="G16" s="10">
        <v>0</v>
      </c>
      <c r="H16" s="125">
        <v>0</v>
      </c>
    </row>
    <row r="17" spans="2:8" s="2" customFormat="1" ht="30" customHeight="1">
      <c r="B17" s="12">
        <v>9</v>
      </c>
      <c r="C17" s="13"/>
      <c r="D17" s="14">
        <v>9222</v>
      </c>
      <c r="E17" s="16" t="s">
        <v>164</v>
      </c>
      <c r="F17" s="9">
        <v>54655.75</v>
      </c>
      <c r="G17" s="10">
        <v>0</v>
      </c>
      <c r="H17" s="125">
        <f>G17/F17*100</f>
        <v>0</v>
      </c>
    </row>
    <row r="18" spans="2:8" s="2" customFormat="1" ht="30" customHeight="1">
      <c r="B18" s="249" t="s">
        <v>165</v>
      </c>
      <c r="C18" s="250"/>
      <c r="D18" s="251"/>
      <c r="E18" s="18" t="s">
        <v>166</v>
      </c>
      <c r="F18" s="9"/>
      <c r="G18" s="11"/>
      <c r="H18" s="11"/>
    </row>
    <row r="19" spans="2:8" s="2" customFormat="1" ht="30" customHeight="1">
      <c r="B19" s="252" t="s">
        <v>167</v>
      </c>
      <c r="C19" s="253"/>
      <c r="D19" s="254"/>
      <c r="E19" s="148" t="s">
        <v>168</v>
      </c>
      <c r="F19" s="149">
        <v>35753</v>
      </c>
      <c r="G19" s="150">
        <f>G20</f>
        <v>13499.68</v>
      </c>
      <c r="H19" s="151">
        <f>G19/F19*100</f>
        <v>37.75817413923307</v>
      </c>
    </row>
    <row r="20" spans="2:8" s="2" customFormat="1" ht="30" customHeight="1">
      <c r="B20" s="246" t="s">
        <v>169</v>
      </c>
      <c r="C20" s="247"/>
      <c r="D20" s="248"/>
      <c r="E20" s="8" t="s">
        <v>274</v>
      </c>
      <c r="F20" s="15">
        <v>22506</v>
      </c>
      <c r="G20" s="19">
        <v>13499.68</v>
      </c>
      <c r="H20" s="124">
        <f>G20/F20*100</f>
        <v>59.982582422465129</v>
      </c>
    </row>
    <row r="21" spans="2:8" s="2" customFormat="1" ht="30" customHeight="1">
      <c r="B21" s="219" t="s">
        <v>170</v>
      </c>
      <c r="C21" s="220"/>
      <c r="D21" s="221"/>
      <c r="E21" s="20" t="s">
        <v>171</v>
      </c>
      <c r="F21" s="9">
        <v>15106</v>
      </c>
      <c r="G21" s="21">
        <v>7347.88</v>
      </c>
      <c r="H21" s="125">
        <v>50.22</v>
      </c>
    </row>
    <row r="22" spans="2:8" s="2" customFormat="1" ht="30" customHeight="1">
      <c r="B22" s="213">
        <v>3</v>
      </c>
      <c r="C22" s="214"/>
      <c r="D22" s="215"/>
      <c r="E22" s="14" t="s">
        <v>52</v>
      </c>
      <c r="F22" s="17">
        <v>15106</v>
      </c>
      <c r="G22" s="21">
        <v>7348.88</v>
      </c>
      <c r="H22" s="125">
        <f>G22/F21*100</f>
        <v>48.648748841519932</v>
      </c>
    </row>
    <row r="23" spans="2:8" s="2" customFormat="1" ht="30" customHeight="1">
      <c r="B23" s="204">
        <v>31</v>
      </c>
      <c r="C23" s="205"/>
      <c r="D23" s="206"/>
      <c r="E23" s="14" t="s">
        <v>53</v>
      </c>
      <c r="F23" s="9">
        <v>13929</v>
      </c>
      <c r="G23" s="10">
        <v>6815.87</v>
      </c>
      <c r="H23" s="125">
        <v>48.46</v>
      </c>
    </row>
    <row r="24" spans="2:8" s="2" customFormat="1" ht="30" customHeight="1">
      <c r="B24" s="213">
        <v>311</v>
      </c>
      <c r="C24" s="214"/>
      <c r="D24" s="215"/>
      <c r="E24" s="14" t="s">
        <v>55</v>
      </c>
      <c r="F24" s="9">
        <v>11208</v>
      </c>
      <c r="G24" s="10">
        <v>5476.75</v>
      </c>
      <c r="H24" s="125"/>
    </row>
    <row r="25" spans="2:8" s="2" customFormat="1" ht="30" customHeight="1">
      <c r="B25" s="213">
        <v>312</v>
      </c>
      <c r="C25" s="214"/>
      <c r="D25" s="215"/>
      <c r="E25" s="14" t="s">
        <v>56</v>
      </c>
      <c r="F25" s="9">
        <v>871</v>
      </c>
      <c r="G25" s="10">
        <v>435.44</v>
      </c>
      <c r="H25" s="125"/>
    </row>
    <row r="26" spans="2:8" s="2" customFormat="1" ht="30" customHeight="1">
      <c r="B26" s="213">
        <v>313</v>
      </c>
      <c r="C26" s="214"/>
      <c r="D26" s="215"/>
      <c r="E26" s="14" t="s">
        <v>57</v>
      </c>
      <c r="F26" s="9">
        <v>1850</v>
      </c>
      <c r="G26" s="10">
        <v>903.68</v>
      </c>
      <c r="H26" s="125"/>
    </row>
    <row r="27" spans="2:8" s="2" customFormat="1" ht="30" customHeight="1">
      <c r="B27" s="204">
        <v>32</v>
      </c>
      <c r="C27" s="205"/>
      <c r="D27" s="206"/>
      <c r="E27" s="14" t="s">
        <v>60</v>
      </c>
      <c r="F27" s="9">
        <v>1177</v>
      </c>
      <c r="G27" s="10">
        <v>532</v>
      </c>
      <c r="H27" s="125">
        <v>45.19</v>
      </c>
    </row>
    <row r="28" spans="2:8" s="2" customFormat="1" ht="30" customHeight="1">
      <c r="B28" s="213">
        <v>321</v>
      </c>
      <c r="C28" s="214"/>
      <c r="D28" s="215"/>
      <c r="E28" s="14" t="s">
        <v>61</v>
      </c>
      <c r="F28" s="9">
        <v>1177</v>
      </c>
      <c r="G28" s="10">
        <v>532</v>
      </c>
      <c r="H28" s="125"/>
    </row>
    <row r="29" spans="2:8" s="2" customFormat="1" ht="30" customHeight="1">
      <c r="B29" s="219" t="s">
        <v>270</v>
      </c>
      <c r="C29" s="220"/>
      <c r="D29" s="221"/>
      <c r="E29" s="20" t="s">
        <v>271</v>
      </c>
      <c r="F29" s="9">
        <v>12647</v>
      </c>
      <c r="G29" s="10">
        <v>6151.8</v>
      </c>
      <c r="H29" s="125">
        <f>G29/F29*100</f>
        <v>48.642365778445487</v>
      </c>
    </row>
    <row r="30" spans="2:8" s="2" customFormat="1" ht="30" customHeight="1">
      <c r="B30" s="213">
        <v>3</v>
      </c>
      <c r="C30" s="214"/>
      <c r="D30" s="215"/>
      <c r="E30" s="14" t="s">
        <v>52</v>
      </c>
      <c r="F30" s="9">
        <v>12647</v>
      </c>
      <c r="G30" s="10">
        <v>5706.4</v>
      </c>
      <c r="H30" s="125">
        <f>G30/F30*100</f>
        <v>45.120581956195146</v>
      </c>
    </row>
    <row r="31" spans="2:8" s="2" customFormat="1" ht="30" customHeight="1">
      <c r="B31" s="204">
        <v>31</v>
      </c>
      <c r="C31" s="205"/>
      <c r="D31" s="206"/>
      <c r="E31" s="14" t="s">
        <v>53</v>
      </c>
      <c r="F31" s="9">
        <v>11661</v>
      </c>
      <c r="G31" s="10">
        <v>4585.25</v>
      </c>
      <c r="H31" s="125"/>
    </row>
    <row r="32" spans="2:8" s="2" customFormat="1" ht="30" customHeight="1">
      <c r="B32" s="213">
        <v>311</v>
      </c>
      <c r="C32" s="214"/>
      <c r="D32" s="215"/>
      <c r="E32" s="14" t="s">
        <v>55</v>
      </c>
      <c r="F32" s="9">
        <v>9384</v>
      </c>
      <c r="G32" s="10" t="s">
        <v>275</v>
      </c>
      <c r="H32" s="125"/>
    </row>
    <row r="33" spans="2:8" s="2" customFormat="1" ht="30" customHeight="1">
      <c r="B33" s="213">
        <v>312</v>
      </c>
      <c r="C33" s="214"/>
      <c r="D33" s="215"/>
      <c r="E33" s="14" t="s">
        <v>56</v>
      </c>
      <c r="F33" s="9">
        <v>729</v>
      </c>
      <c r="G33" s="10">
        <v>364.56</v>
      </c>
      <c r="H33" s="125"/>
    </row>
    <row r="34" spans="2:8" s="2" customFormat="1" ht="30" customHeight="1">
      <c r="B34" s="213">
        <v>313</v>
      </c>
      <c r="C34" s="214"/>
      <c r="D34" s="215"/>
      <c r="E34" s="14" t="s">
        <v>57</v>
      </c>
      <c r="F34" s="9">
        <v>1548</v>
      </c>
      <c r="G34" s="10">
        <v>756.59</v>
      </c>
      <c r="H34" s="125"/>
    </row>
    <row r="35" spans="2:8" s="2" customFormat="1" ht="30" customHeight="1">
      <c r="B35" s="204">
        <v>32</v>
      </c>
      <c r="C35" s="205"/>
      <c r="D35" s="206"/>
      <c r="E35" s="14" t="s">
        <v>60</v>
      </c>
      <c r="F35" s="9">
        <v>986</v>
      </c>
      <c r="G35" s="10">
        <v>445.4</v>
      </c>
      <c r="H35" s="125">
        <v>45.17</v>
      </c>
    </row>
    <row r="36" spans="2:8" s="2" customFormat="1" ht="30" customHeight="1">
      <c r="B36" s="213">
        <v>321</v>
      </c>
      <c r="C36" s="214"/>
      <c r="D36" s="215"/>
      <c r="E36" s="14" t="s">
        <v>61</v>
      </c>
      <c r="F36" s="9">
        <v>986</v>
      </c>
      <c r="G36" s="10">
        <v>445.4</v>
      </c>
      <c r="H36" s="125"/>
    </row>
    <row r="37" spans="2:8" s="2" customFormat="1" ht="30" customHeight="1">
      <c r="B37" s="240" t="s">
        <v>272</v>
      </c>
      <c r="C37" s="220"/>
      <c r="D37" s="221"/>
      <c r="E37" s="112" t="s">
        <v>273</v>
      </c>
      <c r="F37" s="9">
        <v>8000</v>
      </c>
      <c r="G37" s="10">
        <v>0</v>
      </c>
      <c r="H37" s="125"/>
    </row>
    <row r="38" spans="2:8" s="2" customFormat="1" ht="30" customHeight="1">
      <c r="B38" s="213">
        <v>3</v>
      </c>
      <c r="C38" s="214"/>
      <c r="D38" s="215"/>
      <c r="E38" s="14" t="s">
        <v>52</v>
      </c>
      <c r="F38" s="9">
        <v>8000</v>
      </c>
      <c r="G38" s="10"/>
      <c r="H38" s="125"/>
    </row>
    <row r="39" spans="2:8" s="2" customFormat="1" ht="30" customHeight="1">
      <c r="B39" s="204">
        <v>31</v>
      </c>
      <c r="C39" s="205"/>
      <c r="D39" s="206"/>
      <c r="E39" s="14" t="s">
        <v>53</v>
      </c>
      <c r="F39" s="9">
        <v>8000</v>
      </c>
      <c r="G39" s="10"/>
      <c r="H39" s="125"/>
    </row>
    <row r="40" spans="2:8" s="2" customFormat="1" ht="30" customHeight="1">
      <c r="B40" s="213">
        <v>311</v>
      </c>
      <c r="C40" s="214"/>
      <c r="D40" s="215"/>
      <c r="E40" s="14" t="s">
        <v>55</v>
      </c>
      <c r="F40" s="9">
        <v>7000</v>
      </c>
      <c r="G40" s="10"/>
      <c r="H40" s="125"/>
    </row>
    <row r="41" spans="2:8" s="2" customFormat="1" ht="30" customHeight="1">
      <c r="B41" s="164">
        <v>313</v>
      </c>
      <c r="C41" s="165"/>
      <c r="D41" s="166"/>
      <c r="E41" s="166" t="s">
        <v>57</v>
      </c>
      <c r="F41" s="9">
        <v>1000</v>
      </c>
      <c r="G41" s="10"/>
      <c r="H41" s="125"/>
    </row>
    <row r="42" spans="2:8" s="2" customFormat="1" ht="30" customHeight="1">
      <c r="B42" s="234" t="s">
        <v>174</v>
      </c>
      <c r="C42" s="235"/>
      <c r="D42" s="236"/>
      <c r="E42" s="152" t="s">
        <v>175</v>
      </c>
      <c r="F42" s="153">
        <v>703298</v>
      </c>
      <c r="G42" s="154">
        <f>G43+G104+G110+G115</f>
        <v>341771.04</v>
      </c>
      <c r="H42" s="155">
        <f>G42/F42*100</f>
        <v>48.595480152083468</v>
      </c>
    </row>
    <row r="43" spans="2:8" s="2" customFormat="1" ht="30" customHeight="1">
      <c r="B43" s="237" t="s">
        <v>176</v>
      </c>
      <c r="C43" s="238"/>
      <c r="D43" s="239"/>
      <c r="E43" s="156" t="s">
        <v>177</v>
      </c>
      <c r="F43" s="157">
        <f>F44+F49+F52+F55+F79</f>
        <v>698798</v>
      </c>
      <c r="G43" s="158">
        <f>G44+G49+G52+G55+G79+G101</f>
        <v>337281.04</v>
      </c>
      <c r="H43" s="159">
        <f>G43/F43*100</f>
        <v>48.265885134187556</v>
      </c>
    </row>
    <row r="44" spans="2:8" s="2" customFormat="1" ht="30" customHeight="1">
      <c r="B44" s="219" t="s">
        <v>170</v>
      </c>
      <c r="C44" s="220"/>
      <c r="D44" s="221"/>
      <c r="E44" s="20" t="s">
        <v>171</v>
      </c>
      <c r="F44" s="9">
        <v>0</v>
      </c>
      <c r="G44" s="10">
        <f>G45</f>
        <v>0</v>
      </c>
      <c r="H44" s="125" t="e">
        <f t="shared" ref="H44:H46" si="1">G44/F44*100</f>
        <v>#DIV/0!</v>
      </c>
    </row>
    <row r="45" spans="2:8" s="2" customFormat="1" ht="30" customHeight="1">
      <c r="B45" s="213">
        <v>3</v>
      </c>
      <c r="C45" s="214"/>
      <c r="D45" s="215"/>
      <c r="E45" s="14" t="s">
        <v>52</v>
      </c>
      <c r="F45" s="9">
        <v>0</v>
      </c>
      <c r="G45" s="10">
        <f>G46</f>
        <v>0</v>
      </c>
      <c r="H45" s="125" t="e">
        <f t="shared" si="1"/>
        <v>#DIV/0!</v>
      </c>
    </row>
    <row r="46" spans="2:8" s="2" customFormat="1" ht="30" customHeight="1">
      <c r="B46" s="213">
        <v>32</v>
      </c>
      <c r="C46" s="214"/>
      <c r="D46" s="215"/>
      <c r="E46" s="14" t="s">
        <v>60</v>
      </c>
      <c r="F46" s="9">
        <v>0</v>
      </c>
      <c r="G46" s="10">
        <f>G47+G48</f>
        <v>0</v>
      </c>
      <c r="H46" s="125" t="e">
        <f t="shared" si="1"/>
        <v>#DIV/0!</v>
      </c>
    </row>
    <row r="47" spans="2:8" s="2" customFormat="1" ht="30" customHeight="1">
      <c r="B47" s="213">
        <v>3221</v>
      </c>
      <c r="C47" s="214"/>
      <c r="D47" s="215"/>
      <c r="E47" s="14" t="s">
        <v>66</v>
      </c>
      <c r="F47" s="9">
        <v>0</v>
      </c>
      <c r="G47" s="10">
        <v>0</v>
      </c>
      <c r="H47" s="125"/>
    </row>
    <row r="48" spans="2:8" s="2" customFormat="1" ht="30" customHeight="1">
      <c r="B48" s="213">
        <v>3231</v>
      </c>
      <c r="C48" s="214"/>
      <c r="D48" s="215"/>
      <c r="E48" s="14" t="s">
        <v>178</v>
      </c>
      <c r="F48" s="9">
        <v>0</v>
      </c>
      <c r="G48" s="10">
        <v>0</v>
      </c>
      <c r="H48" s="125"/>
    </row>
    <row r="49" spans="1:8" s="2" customFormat="1" ht="30" customHeight="1">
      <c r="B49" s="219" t="s">
        <v>179</v>
      </c>
      <c r="C49" s="220"/>
      <c r="D49" s="221"/>
      <c r="E49" s="20" t="s">
        <v>180</v>
      </c>
      <c r="F49" s="23"/>
      <c r="G49" s="11"/>
      <c r="H49" s="125"/>
    </row>
    <row r="50" spans="1:8" s="2" customFormat="1" ht="30" customHeight="1">
      <c r="B50" s="213">
        <v>3</v>
      </c>
      <c r="C50" s="214"/>
      <c r="D50" s="215"/>
      <c r="E50" s="14" t="s">
        <v>52</v>
      </c>
      <c r="F50" s="23"/>
      <c r="G50" s="11"/>
      <c r="H50" s="125"/>
    </row>
    <row r="51" spans="1:8" ht="30" customHeight="1">
      <c r="A51" s="24"/>
      <c r="B51" s="204">
        <v>32</v>
      </c>
      <c r="C51" s="205"/>
      <c r="D51" s="206"/>
      <c r="E51" s="22" t="s">
        <v>60</v>
      </c>
      <c r="F51" s="25"/>
      <c r="G51" s="25"/>
      <c r="H51" s="126"/>
    </row>
    <row r="52" spans="1:8" ht="25.5">
      <c r="A52" s="24"/>
      <c r="B52" s="201" t="s">
        <v>181</v>
      </c>
      <c r="C52" s="202"/>
      <c r="D52" s="203"/>
      <c r="E52" s="26" t="s">
        <v>182</v>
      </c>
      <c r="F52" s="25"/>
      <c r="G52" s="25"/>
      <c r="H52" s="126"/>
    </row>
    <row r="53" spans="1:8" ht="27" customHeight="1">
      <c r="A53" s="24"/>
      <c r="B53" s="204">
        <v>3</v>
      </c>
      <c r="C53" s="205"/>
      <c r="D53" s="206"/>
      <c r="E53" s="22" t="s">
        <v>52</v>
      </c>
      <c r="F53" s="25"/>
      <c r="G53" s="25"/>
      <c r="H53" s="126"/>
    </row>
    <row r="54" spans="1:8" ht="30" customHeight="1">
      <c r="A54" s="24"/>
      <c r="B54" s="204">
        <v>32</v>
      </c>
      <c r="C54" s="205"/>
      <c r="D54" s="206"/>
      <c r="E54" s="22" t="s">
        <v>60</v>
      </c>
      <c r="F54" s="25"/>
      <c r="G54" s="25"/>
      <c r="H54" s="126"/>
    </row>
    <row r="55" spans="1:8" ht="30" customHeight="1">
      <c r="A55" s="24"/>
      <c r="B55" s="228" t="s">
        <v>183</v>
      </c>
      <c r="C55" s="229"/>
      <c r="D55" s="230"/>
      <c r="E55" s="135" t="s">
        <v>184</v>
      </c>
      <c r="F55" s="136">
        <v>18370</v>
      </c>
      <c r="G55" s="136">
        <v>8853.5499999999993</v>
      </c>
      <c r="H55" s="137">
        <f>G55/F55*100</f>
        <v>48.195699510070767</v>
      </c>
    </row>
    <row r="56" spans="1:8" ht="30" customHeight="1">
      <c r="A56" s="24"/>
      <c r="B56" s="204">
        <v>3</v>
      </c>
      <c r="C56" s="205"/>
      <c r="D56" s="206"/>
      <c r="E56" s="22" t="s">
        <v>52</v>
      </c>
      <c r="F56" s="27">
        <v>18370</v>
      </c>
      <c r="G56" s="27">
        <v>8853.5499999999993</v>
      </c>
      <c r="H56" s="126">
        <f t="shared" ref="H56:H57" si="2">G56/F56*100</f>
        <v>48.195699510070767</v>
      </c>
    </row>
    <row r="57" spans="1:8" ht="30" customHeight="1">
      <c r="A57" s="24"/>
      <c r="B57" s="225">
        <v>32</v>
      </c>
      <c r="C57" s="226"/>
      <c r="D57" s="227"/>
      <c r="E57" s="114" t="s">
        <v>60</v>
      </c>
      <c r="F57" s="115">
        <v>18370</v>
      </c>
      <c r="G57" s="115">
        <v>8853.5499999999993</v>
      </c>
      <c r="H57" s="127">
        <f t="shared" si="2"/>
        <v>48.195699510070767</v>
      </c>
    </row>
    <row r="58" spans="1:8" ht="30" customHeight="1">
      <c r="A58" s="24"/>
      <c r="B58" s="116">
        <v>321</v>
      </c>
      <c r="C58" s="117"/>
      <c r="D58" s="114"/>
      <c r="E58" s="114" t="s">
        <v>61</v>
      </c>
      <c r="F58" s="115">
        <v>2770</v>
      </c>
      <c r="G58" s="115">
        <v>1354.78</v>
      </c>
      <c r="H58" s="127"/>
    </row>
    <row r="59" spans="1:8" ht="30" customHeight="1">
      <c r="A59" s="24"/>
      <c r="B59" s="213">
        <v>3211</v>
      </c>
      <c r="C59" s="214"/>
      <c r="D59" s="215"/>
      <c r="E59" s="22" t="s">
        <v>61</v>
      </c>
      <c r="F59" s="27"/>
      <c r="G59" s="27">
        <v>1204.78</v>
      </c>
      <c r="H59" s="126"/>
    </row>
    <row r="60" spans="1:8" ht="30" customHeight="1">
      <c r="A60" s="24"/>
      <c r="B60" s="12">
        <v>3214</v>
      </c>
      <c r="C60" s="13"/>
      <c r="D60" s="14"/>
      <c r="E60" s="22" t="s">
        <v>240</v>
      </c>
      <c r="F60" s="27"/>
      <c r="G60" s="27">
        <v>150</v>
      </c>
      <c r="H60" s="126"/>
    </row>
    <row r="61" spans="1:8" ht="30" customHeight="1">
      <c r="A61" s="24"/>
      <c r="B61" s="118">
        <v>322</v>
      </c>
      <c r="C61" s="119"/>
      <c r="D61" s="120"/>
      <c r="E61" s="114" t="s">
        <v>241</v>
      </c>
      <c r="F61" s="115">
        <v>8200</v>
      </c>
      <c r="G61" s="115">
        <v>4007.49</v>
      </c>
      <c r="H61" s="127">
        <v>48.87</v>
      </c>
    </row>
    <row r="62" spans="1:8" ht="30" customHeight="1">
      <c r="A62" s="24"/>
      <c r="B62" s="213">
        <v>3221</v>
      </c>
      <c r="C62" s="214"/>
      <c r="D62" s="215"/>
      <c r="E62" s="22" t="s">
        <v>242</v>
      </c>
      <c r="F62" s="27">
        <v>0</v>
      </c>
      <c r="G62" s="27">
        <v>1173.56</v>
      </c>
      <c r="H62" s="126"/>
    </row>
    <row r="63" spans="1:8" ht="30" customHeight="1">
      <c r="A63" s="24"/>
      <c r="B63" s="12">
        <v>3223</v>
      </c>
      <c r="C63" s="13"/>
      <c r="D63" s="14"/>
      <c r="E63" s="22" t="s">
        <v>241</v>
      </c>
      <c r="F63" s="27"/>
      <c r="G63" s="27">
        <v>2650.39</v>
      </c>
      <c r="H63" s="126"/>
    </row>
    <row r="64" spans="1:8" ht="30" customHeight="1">
      <c r="A64" s="24"/>
      <c r="B64" s="12">
        <v>3224</v>
      </c>
      <c r="C64" s="13"/>
      <c r="D64" s="14"/>
      <c r="E64" s="22" t="s">
        <v>243</v>
      </c>
      <c r="F64" s="27"/>
      <c r="G64" s="27">
        <v>183.54</v>
      </c>
      <c r="H64" s="126"/>
    </row>
    <row r="65" spans="1:8" ht="30" customHeight="1">
      <c r="A65" s="24"/>
      <c r="B65" s="118">
        <v>323</v>
      </c>
      <c r="C65" s="119"/>
      <c r="D65" s="120"/>
      <c r="E65" s="114" t="s">
        <v>72</v>
      </c>
      <c r="F65" s="115">
        <v>6900</v>
      </c>
      <c r="G65" s="115">
        <v>3351.28</v>
      </c>
      <c r="H65" s="127">
        <v>48.56</v>
      </c>
    </row>
    <row r="66" spans="1:8" ht="30" customHeight="1">
      <c r="A66" s="24"/>
      <c r="B66" s="213">
        <v>3231</v>
      </c>
      <c r="C66" s="214"/>
      <c r="D66" s="215"/>
      <c r="E66" s="22" t="s">
        <v>244</v>
      </c>
      <c r="F66" s="27"/>
      <c r="G66" s="27">
        <v>175.77</v>
      </c>
      <c r="H66" s="126"/>
    </row>
    <row r="67" spans="1:8" ht="30" customHeight="1">
      <c r="A67" s="24"/>
      <c r="B67" s="12">
        <v>3232</v>
      </c>
      <c r="C67" s="13"/>
      <c r="D67" s="14"/>
      <c r="E67" s="22" t="s">
        <v>245</v>
      </c>
      <c r="F67" s="27"/>
      <c r="G67" s="27">
        <v>358.66</v>
      </c>
      <c r="H67" s="126"/>
    </row>
    <row r="68" spans="1:8" ht="30" customHeight="1">
      <c r="A68" s="24"/>
      <c r="B68" s="132">
        <v>3233</v>
      </c>
      <c r="C68" s="133"/>
      <c r="D68" s="134"/>
      <c r="E68" s="131" t="s">
        <v>276</v>
      </c>
      <c r="F68" s="27"/>
      <c r="G68" s="27">
        <v>834.25</v>
      </c>
      <c r="H68" s="126"/>
    </row>
    <row r="69" spans="1:8" ht="30" customHeight="1">
      <c r="A69" s="24"/>
      <c r="B69" s="12">
        <v>3234</v>
      </c>
      <c r="C69" s="13"/>
      <c r="D69" s="14"/>
      <c r="E69" s="22" t="s">
        <v>246</v>
      </c>
      <c r="F69" s="27"/>
      <c r="G69" s="27">
        <v>926.75</v>
      </c>
      <c r="H69" s="126"/>
    </row>
    <row r="70" spans="1:8" ht="30" customHeight="1">
      <c r="A70" s="24"/>
      <c r="B70" s="12">
        <v>3238</v>
      </c>
      <c r="C70" s="13"/>
      <c r="D70" s="14"/>
      <c r="E70" s="22" t="s">
        <v>247</v>
      </c>
      <c r="F70" s="27"/>
      <c r="G70" s="27">
        <v>1055.8499999999999</v>
      </c>
      <c r="H70" s="126"/>
    </row>
    <row r="71" spans="1:8" ht="30" customHeight="1">
      <c r="A71" s="24"/>
      <c r="B71" s="118">
        <v>329</v>
      </c>
      <c r="C71" s="119"/>
      <c r="D71" s="120"/>
      <c r="E71" s="114" t="s">
        <v>82</v>
      </c>
      <c r="F71" s="115">
        <v>500</v>
      </c>
      <c r="G71" s="115">
        <v>140</v>
      </c>
      <c r="H71" s="127">
        <v>28</v>
      </c>
    </row>
    <row r="72" spans="1:8" ht="30" customHeight="1">
      <c r="A72" s="24"/>
      <c r="B72" s="12">
        <v>3294</v>
      </c>
      <c r="C72" s="13"/>
      <c r="D72" s="14"/>
      <c r="E72" s="22" t="s">
        <v>248</v>
      </c>
      <c r="F72" s="27"/>
      <c r="G72" s="27">
        <v>140</v>
      </c>
      <c r="H72" s="126"/>
    </row>
    <row r="73" spans="1:8" ht="30" customHeight="1">
      <c r="A73" s="24"/>
      <c r="B73" s="12">
        <v>3295</v>
      </c>
      <c r="C73" s="13"/>
      <c r="D73" s="14"/>
      <c r="E73" s="22" t="s">
        <v>249</v>
      </c>
      <c r="F73" s="27"/>
      <c r="G73" s="27">
        <v>0</v>
      </c>
      <c r="H73" s="126"/>
    </row>
    <row r="74" spans="1:8" ht="30" customHeight="1">
      <c r="A74" s="24"/>
      <c r="B74" s="12">
        <v>329</v>
      </c>
      <c r="C74" s="13"/>
      <c r="D74" s="14"/>
      <c r="E74" s="22" t="s">
        <v>82</v>
      </c>
      <c r="F74" s="27"/>
      <c r="G74" s="27">
        <v>0</v>
      </c>
      <c r="H74" s="126"/>
    </row>
    <row r="75" spans="1:8" ht="30" customHeight="1">
      <c r="A75" s="24"/>
      <c r="B75" s="213">
        <v>3294</v>
      </c>
      <c r="C75" s="214"/>
      <c r="D75" s="215"/>
      <c r="E75" s="22" t="s">
        <v>82</v>
      </c>
      <c r="F75" s="27"/>
      <c r="G75" s="27"/>
      <c r="H75" s="126"/>
    </row>
    <row r="76" spans="1:8" ht="30" customHeight="1">
      <c r="A76" s="24"/>
      <c r="B76" s="225">
        <v>34</v>
      </c>
      <c r="C76" s="226"/>
      <c r="D76" s="227"/>
      <c r="E76" s="114" t="s">
        <v>88</v>
      </c>
      <c r="F76" s="115">
        <v>0</v>
      </c>
      <c r="G76" s="115">
        <v>0</v>
      </c>
      <c r="H76" s="127">
        <v>0</v>
      </c>
    </row>
    <row r="77" spans="1:8" ht="30" customHeight="1">
      <c r="A77" s="24"/>
      <c r="B77" s="116">
        <v>343</v>
      </c>
      <c r="C77" s="117"/>
      <c r="D77" s="114"/>
      <c r="E77" s="114" t="s">
        <v>88</v>
      </c>
      <c r="F77" s="115">
        <v>0</v>
      </c>
      <c r="G77" s="115">
        <v>0</v>
      </c>
      <c r="H77" s="127">
        <v>0</v>
      </c>
    </row>
    <row r="78" spans="1:8" ht="30" customHeight="1">
      <c r="A78" s="24"/>
      <c r="B78" s="213">
        <v>3431</v>
      </c>
      <c r="C78" s="214"/>
      <c r="D78" s="215"/>
      <c r="E78" s="22" t="s">
        <v>250</v>
      </c>
      <c r="F78" s="27"/>
      <c r="G78" s="27">
        <v>0</v>
      </c>
      <c r="H78" s="126"/>
    </row>
    <row r="79" spans="1:8" ht="30" customHeight="1">
      <c r="A79" s="24"/>
      <c r="B79" s="228" t="s">
        <v>277</v>
      </c>
      <c r="C79" s="229"/>
      <c r="D79" s="230"/>
      <c r="E79" s="135" t="s">
        <v>278</v>
      </c>
      <c r="F79" s="136">
        <v>680428</v>
      </c>
      <c r="G79" s="136">
        <v>328427.49</v>
      </c>
      <c r="H79" s="137">
        <v>47.56</v>
      </c>
    </row>
    <row r="80" spans="1:8" ht="30" customHeight="1">
      <c r="A80" s="24"/>
      <c r="B80" s="225">
        <v>3</v>
      </c>
      <c r="C80" s="226"/>
      <c r="D80" s="227"/>
      <c r="E80" s="114" t="s">
        <v>52</v>
      </c>
      <c r="F80" s="115">
        <v>678128</v>
      </c>
      <c r="G80" s="115">
        <v>328427.49</v>
      </c>
      <c r="H80" s="127">
        <f t="shared" ref="H80:H81" si="3">G80/F80*100</f>
        <v>48.431489335346718</v>
      </c>
    </row>
    <row r="81" spans="1:8" ht="30" customHeight="1">
      <c r="A81" s="24"/>
      <c r="B81" s="231">
        <v>31</v>
      </c>
      <c r="C81" s="232"/>
      <c r="D81" s="233"/>
      <c r="E81" s="114" t="s">
        <v>53</v>
      </c>
      <c r="F81" s="115">
        <v>650100</v>
      </c>
      <c r="G81" s="115">
        <v>313712.7</v>
      </c>
      <c r="H81" s="127">
        <f t="shared" si="3"/>
        <v>48.256068297185053</v>
      </c>
    </row>
    <row r="82" spans="1:8" ht="30" customHeight="1">
      <c r="A82" s="24"/>
      <c r="B82" s="213">
        <v>3111</v>
      </c>
      <c r="C82" s="214"/>
      <c r="D82" s="215"/>
      <c r="E82" s="14" t="s">
        <v>186</v>
      </c>
      <c r="F82" s="27">
        <v>540000</v>
      </c>
      <c r="G82" s="27">
        <v>260233.25</v>
      </c>
      <c r="H82" s="126"/>
    </row>
    <row r="83" spans="1:8" ht="30" customHeight="1">
      <c r="A83" s="24"/>
      <c r="B83" s="213">
        <v>3121</v>
      </c>
      <c r="C83" s="214"/>
      <c r="D83" s="215"/>
      <c r="E83" s="14" t="s">
        <v>56</v>
      </c>
      <c r="F83" s="27">
        <v>21000</v>
      </c>
      <c r="G83" s="27">
        <v>10540.91</v>
      </c>
      <c r="H83" s="126"/>
    </row>
    <row r="84" spans="1:8" ht="30" customHeight="1">
      <c r="A84" s="24"/>
      <c r="B84" s="213">
        <v>3131</v>
      </c>
      <c r="C84" s="214"/>
      <c r="D84" s="215"/>
      <c r="E84" s="14" t="s">
        <v>57</v>
      </c>
      <c r="F84" s="27">
        <v>89100</v>
      </c>
      <c r="G84" s="27">
        <v>40277.22</v>
      </c>
      <c r="H84" s="126"/>
    </row>
    <row r="85" spans="1:8" ht="30" customHeight="1">
      <c r="A85" s="24"/>
      <c r="B85" s="225">
        <v>32</v>
      </c>
      <c r="C85" s="226"/>
      <c r="D85" s="227"/>
      <c r="E85" s="114" t="s">
        <v>60</v>
      </c>
      <c r="F85" s="115">
        <v>27628</v>
      </c>
      <c r="G85" s="115">
        <v>14714.79</v>
      </c>
      <c r="H85" s="127">
        <f>G85/F85*100</f>
        <v>53.260424207325904</v>
      </c>
    </row>
    <row r="86" spans="1:8" ht="30" customHeight="1">
      <c r="A86" s="24"/>
      <c r="B86" s="116">
        <v>321</v>
      </c>
      <c r="C86" s="117"/>
      <c r="D86" s="114"/>
      <c r="E86" s="114" t="s">
        <v>61</v>
      </c>
      <c r="F86" s="115">
        <v>24300</v>
      </c>
      <c r="G86" s="115">
        <v>13454.79</v>
      </c>
      <c r="H86" s="127"/>
    </row>
    <row r="87" spans="1:8" ht="30" customHeight="1">
      <c r="A87" s="24"/>
      <c r="B87" s="213">
        <v>3211</v>
      </c>
      <c r="C87" s="214"/>
      <c r="D87" s="215"/>
      <c r="E87" s="22" t="s">
        <v>61</v>
      </c>
      <c r="F87" s="27"/>
      <c r="G87" s="27">
        <v>13454.79</v>
      </c>
      <c r="H87" s="126"/>
    </row>
    <row r="88" spans="1:8" ht="30" customHeight="1">
      <c r="A88" s="24"/>
      <c r="B88" s="118">
        <v>322</v>
      </c>
      <c r="C88" s="119"/>
      <c r="D88" s="120"/>
      <c r="E88" s="114" t="s">
        <v>66</v>
      </c>
      <c r="F88" s="115">
        <v>600</v>
      </c>
      <c r="G88" s="115"/>
      <c r="H88" s="127"/>
    </row>
    <row r="89" spans="1:8" ht="30" customHeight="1">
      <c r="A89" s="24"/>
      <c r="B89" s="213">
        <v>3222</v>
      </c>
      <c r="C89" s="214"/>
      <c r="D89" s="215"/>
      <c r="E89" s="22" t="s">
        <v>66</v>
      </c>
      <c r="F89" s="27"/>
      <c r="G89" s="28"/>
      <c r="H89" s="126"/>
    </row>
    <row r="90" spans="1:8" ht="30" customHeight="1">
      <c r="A90" s="24"/>
      <c r="B90" s="118">
        <v>323</v>
      </c>
      <c r="C90" s="119"/>
      <c r="D90" s="120"/>
      <c r="E90" s="114" t="s">
        <v>72</v>
      </c>
      <c r="F90" s="115">
        <v>400</v>
      </c>
      <c r="G90" s="122"/>
      <c r="H90" s="127"/>
    </row>
    <row r="91" spans="1:8" ht="30" customHeight="1">
      <c r="A91" s="24"/>
      <c r="B91" s="213">
        <v>3232</v>
      </c>
      <c r="C91" s="214"/>
      <c r="D91" s="215"/>
      <c r="E91" s="22" t="s">
        <v>72</v>
      </c>
      <c r="F91" s="27"/>
      <c r="G91" s="28"/>
      <c r="H91" s="126"/>
    </row>
    <row r="92" spans="1:8" ht="30" customHeight="1">
      <c r="A92" s="24"/>
      <c r="B92" s="222">
        <v>329</v>
      </c>
      <c r="C92" s="223"/>
      <c r="D92" s="224"/>
      <c r="E92" s="114" t="s">
        <v>82</v>
      </c>
      <c r="F92" s="115">
        <v>2728</v>
      </c>
      <c r="G92" s="122">
        <v>1260</v>
      </c>
      <c r="H92" s="127">
        <v>46.18</v>
      </c>
    </row>
    <row r="93" spans="1:8" ht="30" customHeight="1">
      <c r="A93" s="24"/>
      <c r="B93" s="12">
        <v>3295</v>
      </c>
      <c r="C93" s="13"/>
      <c r="D93" s="14"/>
      <c r="E93" s="121" t="s">
        <v>251</v>
      </c>
      <c r="F93" s="27"/>
      <c r="G93" s="28">
        <v>1260</v>
      </c>
      <c r="H93" s="126"/>
    </row>
    <row r="94" spans="1:8" ht="30" customHeight="1">
      <c r="A94" s="24"/>
      <c r="B94" s="204">
        <v>34</v>
      </c>
      <c r="C94" s="205"/>
      <c r="D94" s="206"/>
      <c r="E94" s="22" t="s">
        <v>88</v>
      </c>
      <c r="F94" s="27">
        <v>0</v>
      </c>
      <c r="G94" s="27">
        <f>G95</f>
        <v>0</v>
      </c>
      <c r="H94" s="126">
        <v>0</v>
      </c>
    </row>
    <row r="95" spans="1:8" ht="30" customHeight="1">
      <c r="A95" s="24"/>
      <c r="B95" s="213">
        <v>3431</v>
      </c>
      <c r="C95" s="214"/>
      <c r="D95" s="215"/>
      <c r="E95" s="22" t="s">
        <v>187</v>
      </c>
      <c r="F95" s="27">
        <v>0</v>
      </c>
      <c r="G95" s="27">
        <v>0</v>
      </c>
      <c r="H95" s="126"/>
    </row>
    <row r="96" spans="1:8" ht="30" customHeight="1">
      <c r="A96" s="24"/>
      <c r="B96" s="204">
        <v>4</v>
      </c>
      <c r="C96" s="205"/>
      <c r="D96" s="206"/>
      <c r="E96" s="22" t="s">
        <v>96</v>
      </c>
      <c r="F96" s="27">
        <v>2300</v>
      </c>
      <c r="G96" s="27">
        <f>G97</f>
        <v>0</v>
      </c>
      <c r="H96" s="126"/>
    </row>
    <row r="97" spans="1:8" ht="30" customHeight="1">
      <c r="A97" s="24"/>
      <c r="B97" s="207">
        <v>42</v>
      </c>
      <c r="C97" s="208"/>
      <c r="D97" s="209"/>
      <c r="E97" s="22" t="s">
        <v>97</v>
      </c>
      <c r="F97" s="27">
        <v>2300</v>
      </c>
      <c r="G97" s="27">
        <v>0</v>
      </c>
      <c r="H97" s="126"/>
    </row>
    <row r="98" spans="1:8" ht="30" customHeight="1">
      <c r="A98" s="24"/>
      <c r="B98" s="161">
        <v>422</v>
      </c>
      <c r="C98" s="162"/>
      <c r="D98" s="163"/>
      <c r="E98" s="160" t="s">
        <v>98</v>
      </c>
      <c r="F98" s="27">
        <v>2000</v>
      </c>
      <c r="G98" s="27"/>
      <c r="H98" s="126"/>
    </row>
    <row r="99" spans="1:8" ht="30" customHeight="1">
      <c r="A99" s="24"/>
      <c r="B99" s="103">
        <v>424</v>
      </c>
      <c r="C99" s="104"/>
      <c r="D99" s="105"/>
      <c r="E99" s="22" t="s">
        <v>188</v>
      </c>
      <c r="F99" s="27">
        <v>300</v>
      </c>
      <c r="G99" s="27"/>
      <c r="H99" s="126"/>
    </row>
    <row r="100" spans="1:8" ht="30" customHeight="1">
      <c r="A100" s="24"/>
      <c r="B100" s="213">
        <v>4241</v>
      </c>
      <c r="C100" s="214"/>
      <c r="D100" s="215"/>
      <c r="E100" s="22" t="s">
        <v>188</v>
      </c>
      <c r="F100" s="25"/>
      <c r="G100" s="27">
        <v>0</v>
      </c>
      <c r="H100" s="126"/>
    </row>
    <row r="101" spans="1:8" ht="30" customHeight="1">
      <c r="A101" s="24"/>
      <c r="B101" s="201" t="s">
        <v>189</v>
      </c>
      <c r="C101" s="202"/>
      <c r="D101" s="203"/>
      <c r="E101" s="26" t="s">
        <v>190</v>
      </c>
      <c r="F101" s="25"/>
      <c r="G101" s="25"/>
      <c r="H101" s="126"/>
    </row>
    <row r="102" spans="1:8" ht="30" customHeight="1">
      <c r="A102" s="24"/>
      <c r="B102" s="204">
        <v>3</v>
      </c>
      <c r="C102" s="205"/>
      <c r="D102" s="206"/>
      <c r="E102" s="22" t="s">
        <v>52</v>
      </c>
      <c r="F102" s="25"/>
      <c r="G102" s="25"/>
      <c r="H102" s="126"/>
    </row>
    <row r="103" spans="1:8" ht="30" customHeight="1">
      <c r="A103" s="24"/>
      <c r="B103" s="204">
        <v>32</v>
      </c>
      <c r="C103" s="205"/>
      <c r="D103" s="206"/>
      <c r="E103" s="22" t="s">
        <v>60</v>
      </c>
      <c r="F103" s="25"/>
      <c r="G103" s="25"/>
      <c r="H103" s="126"/>
    </row>
    <row r="104" spans="1:8" ht="30" customHeight="1">
      <c r="A104" s="24"/>
      <c r="B104" s="210" t="s">
        <v>191</v>
      </c>
      <c r="C104" s="211"/>
      <c r="D104" s="212"/>
      <c r="E104" s="138" t="s">
        <v>192</v>
      </c>
      <c r="F104" s="139">
        <v>4500</v>
      </c>
      <c r="G104" s="139">
        <v>4490</v>
      </c>
      <c r="H104" s="140">
        <f>G104/F104*100</f>
        <v>99.777777777777771</v>
      </c>
    </row>
    <row r="105" spans="1:8" ht="30" customHeight="1">
      <c r="A105" s="24"/>
      <c r="B105" s="201" t="s">
        <v>183</v>
      </c>
      <c r="C105" s="202"/>
      <c r="D105" s="203"/>
      <c r="E105" s="26" t="s">
        <v>184</v>
      </c>
      <c r="F105" s="27">
        <v>4500</v>
      </c>
      <c r="G105" s="29">
        <v>4490</v>
      </c>
      <c r="H105" s="123">
        <f>G105/F105*100</f>
        <v>99.777777777777771</v>
      </c>
    </row>
    <row r="106" spans="1:8" ht="30" customHeight="1">
      <c r="A106" s="24"/>
      <c r="B106" s="204">
        <v>3</v>
      </c>
      <c r="C106" s="205"/>
      <c r="D106" s="206"/>
      <c r="E106" s="22" t="s">
        <v>52</v>
      </c>
      <c r="F106" s="27">
        <v>0</v>
      </c>
      <c r="G106" s="27">
        <v>0</v>
      </c>
      <c r="H106" s="123">
        <v>0</v>
      </c>
    </row>
    <row r="107" spans="1:8" ht="30" customHeight="1">
      <c r="A107" s="24"/>
      <c r="B107" s="204">
        <v>32</v>
      </c>
      <c r="C107" s="205"/>
      <c r="D107" s="206"/>
      <c r="E107" s="22" t="s">
        <v>60</v>
      </c>
      <c r="F107" s="27">
        <v>0</v>
      </c>
      <c r="G107" s="27">
        <v>0</v>
      </c>
      <c r="H107" s="126">
        <v>0</v>
      </c>
    </row>
    <row r="108" spans="1:8" ht="30" customHeight="1">
      <c r="A108" s="24"/>
      <c r="B108" s="101">
        <v>323</v>
      </c>
      <c r="C108" s="102"/>
      <c r="D108" s="22"/>
      <c r="E108" s="22" t="s">
        <v>72</v>
      </c>
      <c r="F108" s="27">
        <v>4500</v>
      </c>
      <c r="G108" s="27">
        <v>4490</v>
      </c>
      <c r="H108" s="126"/>
    </row>
    <row r="109" spans="1:8" ht="30" customHeight="1">
      <c r="A109" s="24"/>
      <c r="B109" s="213">
        <v>3232</v>
      </c>
      <c r="C109" s="214"/>
      <c r="D109" s="215"/>
      <c r="E109" s="22" t="s">
        <v>72</v>
      </c>
      <c r="F109" s="27">
        <v>0</v>
      </c>
      <c r="G109" s="27">
        <v>4490</v>
      </c>
      <c r="H109" s="126"/>
    </row>
    <row r="110" spans="1:8" ht="30" customHeight="1">
      <c r="A110" s="24"/>
      <c r="B110" s="210" t="s">
        <v>193</v>
      </c>
      <c r="C110" s="211"/>
      <c r="D110" s="212"/>
      <c r="E110" s="138" t="s">
        <v>194</v>
      </c>
      <c r="F110" s="136">
        <v>0</v>
      </c>
      <c r="G110" s="136">
        <v>0</v>
      </c>
      <c r="H110" s="141">
        <v>0</v>
      </c>
    </row>
    <row r="111" spans="1:8" ht="30" customHeight="1">
      <c r="A111" s="24"/>
      <c r="B111" s="201" t="s">
        <v>183</v>
      </c>
      <c r="C111" s="202"/>
      <c r="D111" s="203"/>
      <c r="E111" s="26" t="s">
        <v>184</v>
      </c>
      <c r="F111" s="27">
        <v>0</v>
      </c>
      <c r="G111" s="27">
        <v>0</v>
      </c>
      <c r="H111" s="126"/>
    </row>
    <row r="112" spans="1:8" ht="30" customHeight="1">
      <c r="A112" s="24"/>
      <c r="B112" s="204">
        <v>4</v>
      </c>
      <c r="C112" s="205"/>
      <c r="D112" s="206"/>
      <c r="E112" s="22" t="s">
        <v>195</v>
      </c>
      <c r="F112" s="27">
        <v>0</v>
      </c>
      <c r="G112" s="27">
        <v>0</v>
      </c>
      <c r="H112" s="126">
        <v>0</v>
      </c>
    </row>
    <row r="113" spans="1:8" ht="30" customHeight="1">
      <c r="A113" s="24"/>
      <c r="B113" s="101">
        <v>42</v>
      </c>
      <c r="C113" s="102"/>
      <c r="D113" s="22"/>
      <c r="E113" s="22" t="s">
        <v>195</v>
      </c>
      <c r="F113" s="27"/>
      <c r="G113" s="27">
        <v>0</v>
      </c>
      <c r="H113" s="126">
        <v>0</v>
      </c>
    </row>
    <row r="114" spans="1:8" ht="30" customHeight="1">
      <c r="A114" s="24"/>
      <c r="B114" s="204">
        <v>422</v>
      </c>
      <c r="C114" s="205"/>
      <c r="D114" s="206"/>
      <c r="E114" s="121" t="s">
        <v>98</v>
      </c>
      <c r="F114" s="27">
        <v>0</v>
      </c>
      <c r="G114" s="27">
        <v>0</v>
      </c>
      <c r="H114" s="126"/>
    </row>
    <row r="115" spans="1:8" ht="30" customHeight="1">
      <c r="A115" s="24"/>
      <c r="B115" s="210" t="s">
        <v>196</v>
      </c>
      <c r="C115" s="211"/>
      <c r="D115" s="212"/>
      <c r="E115" s="138" t="s">
        <v>197</v>
      </c>
      <c r="F115" s="139">
        <v>0</v>
      </c>
      <c r="G115" s="142">
        <f>G116+G120+G124</f>
        <v>0</v>
      </c>
      <c r="H115" s="143">
        <v>0</v>
      </c>
    </row>
    <row r="116" spans="1:8" ht="30" customHeight="1">
      <c r="A116" s="24"/>
      <c r="B116" s="219" t="s">
        <v>198</v>
      </c>
      <c r="C116" s="220"/>
      <c r="D116" s="221"/>
      <c r="E116" s="22" t="s">
        <v>157</v>
      </c>
      <c r="F116" s="27">
        <v>0</v>
      </c>
      <c r="G116" s="31">
        <f>G117</f>
        <v>0</v>
      </c>
      <c r="H116" s="126" t="e">
        <f t="shared" ref="H116:H118" si="4">G116/F116*100</f>
        <v>#DIV/0!</v>
      </c>
    </row>
    <row r="117" spans="1:8" ht="30" customHeight="1">
      <c r="A117" s="24"/>
      <c r="B117" s="219">
        <v>3</v>
      </c>
      <c r="C117" s="220"/>
      <c r="D117" s="221"/>
      <c r="E117" s="22" t="s">
        <v>66</v>
      </c>
      <c r="F117" s="27">
        <v>0</v>
      </c>
      <c r="G117" s="31">
        <f>G118</f>
        <v>0</v>
      </c>
      <c r="H117" s="126" t="e">
        <f t="shared" si="4"/>
        <v>#DIV/0!</v>
      </c>
    </row>
    <row r="118" spans="1:8" ht="30" customHeight="1">
      <c r="A118" s="24"/>
      <c r="B118" s="213">
        <v>32</v>
      </c>
      <c r="C118" s="214"/>
      <c r="D118" s="215"/>
      <c r="E118" s="22" t="s">
        <v>66</v>
      </c>
      <c r="F118" s="27">
        <v>0</v>
      </c>
      <c r="G118" s="31">
        <f>G119</f>
        <v>0</v>
      </c>
      <c r="H118" s="126" t="e">
        <f t="shared" si="4"/>
        <v>#DIV/0!</v>
      </c>
    </row>
    <row r="119" spans="1:8" ht="30" customHeight="1">
      <c r="A119" s="24"/>
      <c r="B119" s="213">
        <v>3222</v>
      </c>
      <c r="C119" s="214"/>
      <c r="D119" s="215"/>
      <c r="E119" s="22" t="s">
        <v>66</v>
      </c>
      <c r="F119" s="27"/>
      <c r="G119" s="32">
        <v>0</v>
      </c>
      <c r="H119" s="126"/>
    </row>
    <row r="120" spans="1:8" ht="30" customHeight="1">
      <c r="A120" s="24"/>
      <c r="B120" s="201" t="s">
        <v>199</v>
      </c>
      <c r="C120" s="202"/>
      <c r="D120" s="203"/>
      <c r="E120" s="22" t="s">
        <v>200</v>
      </c>
      <c r="F120" s="27">
        <v>0</v>
      </c>
      <c r="G120" s="27">
        <f>G121</f>
        <v>0</v>
      </c>
      <c r="H120" s="126" t="e">
        <f>G120/F120*100</f>
        <v>#DIV/0!</v>
      </c>
    </row>
    <row r="121" spans="1:8" ht="30" customHeight="1">
      <c r="A121" s="24"/>
      <c r="B121" s="204">
        <v>3</v>
      </c>
      <c r="C121" s="205"/>
      <c r="D121" s="206"/>
      <c r="E121" s="22" t="s">
        <v>66</v>
      </c>
      <c r="F121" s="27">
        <v>0</v>
      </c>
      <c r="G121" s="27">
        <f>G122</f>
        <v>0</v>
      </c>
      <c r="H121" s="126" t="e">
        <f t="shared" ref="H121:H122" si="5">G121/F121*100</f>
        <v>#DIV/0!</v>
      </c>
    </row>
    <row r="122" spans="1:8" ht="30" customHeight="1">
      <c r="A122" s="24"/>
      <c r="B122" s="204">
        <v>32</v>
      </c>
      <c r="C122" s="205"/>
      <c r="D122" s="206"/>
      <c r="E122" s="22" t="s">
        <v>66</v>
      </c>
      <c r="F122" s="27">
        <v>0</v>
      </c>
      <c r="G122" s="27">
        <f>G123</f>
        <v>0</v>
      </c>
      <c r="H122" s="126" t="e">
        <f t="shared" si="5"/>
        <v>#DIV/0!</v>
      </c>
    </row>
    <row r="123" spans="1:8" ht="30" customHeight="1">
      <c r="A123" s="24"/>
      <c r="B123" s="213">
        <v>3222</v>
      </c>
      <c r="C123" s="214"/>
      <c r="D123" s="215"/>
      <c r="E123" s="22" t="s">
        <v>201</v>
      </c>
      <c r="F123" s="27"/>
      <c r="G123" s="28">
        <v>0</v>
      </c>
      <c r="H123" s="126"/>
    </row>
    <row r="124" spans="1:8" ht="30" customHeight="1">
      <c r="A124" s="24"/>
      <c r="B124" s="201" t="s">
        <v>172</v>
      </c>
      <c r="C124" s="202"/>
      <c r="D124" s="203"/>
      <c r="E124" s="22" t="s">
        <v>173</v>
      </c>
      <c r="F124" s="27">
        <v>0</v>
      </c>
      <c r="G124" s="27">
        <f>G125</f>
        <v>0</v>
      </c>
      <c r="H124" s="126" t="e">
        <f>G124/F124*100</f>
        <v>#DIV/0!</v>
      </c>
    </row>
    <row r="125" spans="1:8" ht="30" customHeight="1">
      <c r="A125" s="24"/>
      <c r="B125" s="204">
        <v>3</v>
      </c>
      <c r="C125" s="205"/>
      <c r="D125" s="206"/>
      <c r="E125" s="22" t="s">
        <v>66</v>
      </c>
      <c r="F125" s="27">
        <v>0</v>
      </c>
      <c r="G125" s="27">
        <f>G126</f>
        <v>0</v>
      </c>
      <c r="H125" s="126" t="e">
        <f t="shared" ref="H125:H126" si="6">G125/F125*100</f>
        <v>#DIV/0!</v>
      </c>
    </row>
    <row r="126" spans="1:8" ht="30" customHeight="1">
      <c r="A126" s="24"/>
      <c r="B126" s="204">
        <v>32</v>
      </c>
      <c r="C126" s="205"/>
      <c r="D126" s="206"/>
      <c r="E126" s="22" t="s">
        <v>66</v>
      </c>
      <c r="F126" s="27">
        <v>0</v>
      </c>
      <c r="G126" s="27">
        <f>G127</f>
        <v>0</v>
      </c>
      <c r="H126" s="126" t="e">
        <f t="shared" si="6"/>
        <v>#DIV/0!</v>
      </c>
    </row>
    <row r="127" spans="1:8" ht="30" customHeight="1">
      <c r="A127" s="24"/>
      <c r="B127" s="213">
        <v>3222</v>
      </c>
      <c r="C127" s="214"/>
      <c r="D127" s="215"/>
      <c r="E127" s="22" t="s">
        <v>202</v>
      </c>
      <c r="F127" s="27">
        <v>0</v>
      </c>
      <c r="G127" s="28">
        <v>0</v>
      </c>
      <c r="H127" s="126"/>
    </row>
    <row r="128" spans="1:8" ht="30" customHeight="1">
      <c r="A128" s="24"/>
      <c r="B128" s="216" t="s">
        <v>203</v>
      </c>
      <c r="C128" s="217"/>
      <c r="D128" s="218"/>
      <c r="E128" s="144" t="s">
        <v>204</v>
      </c>
      <c r="F128" s="145">
        <v>28046</v>
      </c>
      <c r="G128" s="145">
        <v>8048.19</v>
      </c>
      <c r="H128" s="146">
        <f>G128/F128*100</f>
        <v>28.696391642301933</v>
      </c>
    </row>
    <row r="129" spans="1:8" ht="30" customHeight="1">
      <c r="A129" s="24"/>
      <c r="B129" s="210" t="s">
        <v>205</v>
      </c>
      <c r="C129" s="211"/>
      <c r="D129" s="212"/>
      <c r="E129" s="138" t="s">
        <v>206</v>
      </c>
      <c r="F129" s="142">
        <v>6900</v>
      </c>
      <c r="G129" s="142"/>
      <c r="H129" s="143">
        <f>G129/F129*100</f>
        <v>0</v>
      </c>
    </row>
    <row r="130" spans="1:8" ht="30" customHeight="1">
      <c r="A130" s="24"/>
      <c r="B130" s="201" t="s">
        <v>170</v>
      </c>
      <c r="C130" s="202"/>
      <c r="D130" s="203"/>
      <c r="E130" s="26" t="s">
        <v>171</v>
      </c>
      <c r="F130" s="27">
        <v>6900</v>
      </c>
      <c r="G130" s="27">
        <f t="shared" ref="G130:G131" si="7">G131</f>
        <v>0</v>
      </c>
      <c r="H130" s="126">
        <f t="shared" ref="H130:H131" si="8">G130/F130*100</f>
        <v>0</v>
      </c>
    </row>
    <row r="131" spans="1:8" ht="30" customHeight="1">
      <c r="A131" s="24"/>
      <c r="B131" s="204">
        <v>3</v>
      </c>
      <c r="C131" s="205"/>
      <c r="D131" s="206"/>
      <c r="E131" s="22" t="s">
        <v>52</v>
      </c>
      <c r="F131" s="27">
        <v>6900</v>
      </c>
      <c r="G131" s="27">
        <f t="shared" si="7"/>
        <v>0</v>
      </c>
      <c r="H131" s="126">
        <f t="shared" si="8"/>
        <v>0</v>
      </c>
    </row>
    <row r="132" spans="1:8" ht="30" customHeight="1">
      <c r="A132" s="24"/>
      <c r="B132" s="207">
        <v>37</v>
      </c>
      <c r="C132" s="208"/>
      <c r="D132" s="209"/>
      <c r="E132" s="22" t="s">
        <v>207</v>
      </c>
      <c r="F132" s="27">
        <v>6900</v>
      </c>
      <c r="G132" s="27">
        <f>G134</f>
        <v>0</v>
      </c>
      <c r="H132" s="126"/>
    </row>
    <row r="133" spans="1:8" ht="30" customHeight="1">
      <c r="A133" s="24"/>
      <c r="B133" s="103">
        <v>372</v>
      </c>
      <c r="C133" s="104"/>
      <c r="D133" s="105"/>
      <c r="E133" s="22" t="s">
        <v>207</v>
      </c>
      <c r="F133" s="27">
        <v>6900</v>
      </c>
      <c r="G133" s="27"/>
      <c r="H133" s="126"/>
    </row>
    <row r="134" spans="1:8" ht="30" customHeight="1">
      <c r="A134" s="24"/>
      <c r="B134" s="213">
        <v>3722</v>
      </c>
      <c r="C134" s="214"/>
      <c r="D134" s="215"/>
      <c r="E134" s="22" t="s">
        <v>94</v>
      </c>
      <c r="F134" s="27"/>
      <c r="G134" s="27">
        <v>0</v>
      </c>
      <c r="H134" s="126"/>
    </row>
    <row r="135" spans="1:8" ht="30" customHeight="1">
      <c r="A135" s="24"/>
      <c r="B135" s="210" t="s">
        <v>208</v>
      </c>
      <c r="C135" s="211"/>
      <c r="D135" s="212"/>
      <c r="E135" s="138" t="s">
        <v>209</v>
      </c>
      <c r="F135" s="142"/>
      <c r="G135" s="142">
        <f t="shared" ref="F135:G137" si="9">G136</f>
        <v>0</v>
      </c>
      <c r="H135" s="143" t="e">
        <f>G135/F135*100</f>
        <v>#DIV/0!</v>
      </c>
    </row>
    <row r="136" spans="1:8" ht="30" customHeight="1">
      <c r="A136" s="24"/>
      <c r="B136" s="201" t="s">
        <v>170</v>
      </c>
      <c r="C136" s="202"/>
      <c r="D136" s="203"/>
      <c r="E136" s="26" t="s">
        <v>171</v>
      </c>
      <c r="F136" s="27">
        <f t="shared" si="9"/>
        <v>0</v>
      </c>
      <c r="G136" s="27">
        <f t="shared" si="9"/>
        <v>0</v>
      </c>
      <c r="H136" s="126" t="e">
        <f t="shared" ref="H136:H138" si="10">G136/F136*100</f>
        <v>#DIV/0!</v>
      </c>
    </row>
    <row r="137" spans="1:8" ht="30" customHeight="1">
      <c r="A137" s="24"/>
      <c r="B137" s="204">
        <v>3</v>
      </c>
      <c r="C137" s="205"/>
      <c r="D137" s="206"/>
      <c r="E137" s="22" t="s">
        <v>52</v>
      </c>
      <c r="F137" s="27">
        <f t="shared" si="9"/>
        <v>0</v>
      </c>
      <c r="G137" s="27">
        <f t="shared" si="9"/>
        <v>0</v>
      </c>
      <c r="H137" s="126" t="e">
        <f t="shared" si="10"/>
        <v>#DIV/0!</v>
      </c>
    </row>
    <row r="138" spans="1:8" ht="30" customHeight="1">
      <c r="A138" s="24"/>
      <c r="B138" s="207">
        <v>32</v>
      </c>
      <c r="C138" s="208"/>
      <c r="D138" s="209"/>
      <c r="E138" s="22" t="s">
        <v>72</v>
      </c>
      <c r="F138" s="27">
        <f>F139+F140</f>
        <v>0</v>
      </c>
      <c r="G138" s="27"/>
      <c r="H138" s="126" t="e">
        <f t="shared" si="10"/>
        <v>#DIV/0!</v>
      </c>
    </row>
    <row r="139" spans="1:8" ht="30" customHeight="1">
      <c r="A139" s="24"/>
      <c r="B139" s="213">
        <v>3231</v>
      </c>
      <c r="C139" s="214"/>
      <c r="D139" s="215"/>
      <c r="E139" s="22" t="s">
        <v>210</v>
      </c>
      <c r="F139" s="27"/>
      <c r="G139" s="27"/>
      <c r="H139" s="126"/>
    </row>
    <row r="140" spans="1:8" ht="30" customHeight="1">
      <c r="A140" s="24"/>
      <c r="B140" s="12">
        <v>3239</v>
      </c>
      <c r="C140" s="33"/>
      <c r="D140" s="34"/>
      <c r="E140" s="22" t="s">
        <v>211</v>
      </c>
      <c r="F140" s="27">
        <v>0</v>
      </c>
      <c r="G140" s="27"/>
      <c r="H140" s="126"/>
    </row>
    <row r="141" spans="1:8" ht="30" customHeight="1">
      <c r="A141" s="24"/>
      <c r="B141" s="204">
        <v>4</v>
      </c>
      <c r="C141" s="205"/>
      <c r="D141" s="206"/>
      <c r="E141" s="22" t="s">
        <v>96</v>
      </c>
      <c r="F141" s="25"/>
      <c r="G141" s="25"/>
      <c r="H141" s="126"/>
    </row>
    <row r="142" spans="1:8" ht="30" customHeight="1">
      <c r="A142" s="24"/>
      <c r="B142" s="207">
        <v>42</v>
      </c>
      <c r="C142" s="208"/>
      <c r="D142" s="209"/>
      <c r="E142" s="22" t="s">
        <v>97</v>
      </c>
      <c r="F142" s="25"/>
      <c r="G142" s="25"/>
      <c r="H142" s="126"/>
    </row>
    <row r="143" spans="1:8" ht="30" customHeight="1">
      <c r="A143" s="24"/>
      <c r="B143" s="201" t="s">
        <v>189</v>
      </c>
      <c r="C143" s="202"/>
      <c r="D143" s="203"/>
      <c r="E143" s="26" t="s">
        <v>190</v>
      </c>
      <c r="F143" s="25"/>
      <c r="G143" s="25"/>
      <c r="H143" s="126"/>
    </row>
    <row r="144" spans="1:8" ht="30" customHeight="1">
      <c r="A144" s="24"/>
      <c r="B144" s="204">
        <v>3</v>
      </c>
      <c r="C144" s="205"/>
      <c r="D144" s="206"/>
      <c r="E144" s="22" t="s">
        <v>52</v>
      </c>
      <c r="F144" s="25"/>
      <c r="G144" s="25"/>
      <c r="H144" s="126"/>
    </row>
    <row r="145" spans="1:8" ht="30" customHeight="1">
      <c r="A145" s="24"/>
      <c r="B145" s="204">
        <v>32</v>
      </c>
      <c r="C145" s="205"/>
      <c r="D145" s="206"/>
      <c r="E145" s="22" t="s">
        <v>60</v>
      </c>
      <c r="F145" s="25"/>
      <c r="G145" s="25"/>
      <c r="H145" s="126"/>
    </row>
    <row r="146" spans="1:8" ht="30" customHeight="1">
      <c r="A146" s="24"/>
      <c r="B146" s="210" t="s">
        <v>212</v>
      </c>
      <c r="C146" s="211"/>
      <c r="D146" s="212"/>
      <c r="E146" s="138" t="s">
        <v>213</v>
      </c>
      <c r="F146" s="142">
        <v>500</v>
      </c>
      <c r="G146" s="142">
        <f>G147</f>
        <v>0</v>
      </c>
      <c r="H146" s="143">
        <f>G146/F146*100</f>
        <v>0</v>
      </c>
    </row>
    <row r="147" spans="1:8" ht="30" customHeight="1">
      <c r="A147" s="24"/>
      <c r="B147" s="201" t="s">
        <v>170</v>
      </c>
      <c r="C147" s="202"/>
      <c r="D147" s="203"/>
      <c r="E147" s="26" t="s">
        <v>171</v>
      </c>
      <c r="F147" s="27">
        <v>500</v>
      </c>
      <c r="G147" s="27">
        <f>G148</f>
        <v>0</v>
      </c>
      <c r="H147" s="126">
        <f>G147/F147*100</f>
        <v>0</v>
      </c>
    </row>
    <row r="148" spans="1:8" ht="30" customHeight="1">
      <c r="A148" s="24"/>
      <c r="B148" s="204">
        <v>3</v>
      </c>
      <c r="C148" s="205"/>
      <c r="D148" s="206"/>
      <c r="E148" s="22" t="s">
        <v>52</v>
      </c>
      <c r="F148" s="113">
        <v>500</v>
      </c>
      <c r="G148" s="27">
        <f>G149</f>
        <v>0</v>
      </c>
      <c r="H148" s="126">
        <f>G148/F149*100</f>
        <v>0</v>
      </c>
    </row>
    <row r="149" spans="1:8" ht="30" customHeight="1">
      <c r="A149" s="24"/>
      <c r="B149" s="207">
        <v>32</v>
      </c>
      <c r="C149" s="208"/>
      <c r="D149" s="209"/>
      <c r="E149" s="22" t="s">
        <v>66</v>
      </c>
      <c r="F149" s="27">
        <v>500</v>
      </c>
      <c r="G149" s="27">
        <f>G151</f>
        <v>0</v>
      </c>
      <c r="H149" s="126">
        <v>0</v>
      </c>
    </row>
    <row r="150" spans="1:8" ht="30" customHeight="1">
      <c r="A150" s="24"/>
      <c r="B150" s="103">
        <v>323</v>
      </c>
      <c r="C150" s="104"/>
      <c r="D150" s="105"/>
      <c r="E150" s="22" t="s">
        <v>72</v>
      </c>
      <c r="F150" s="27">
        <v>500</v>
      </c>
      <c r="G150" s="27"/>
      <c r="H150" s="126"/>
    </row>
    <row r="151" spans="1:8" ht="30" customHeight="1">
      <c r="A151" s="24"/>
      <c r="B151" s="213">
        <v>323</v>
      </c>
      <c r="C151" s="214"/>
      <c r="D151" s="215"/>
      <c r="E151" s="22"/>
      <c r="F151" s="27">
        <v>0</v>
      </c>
      <c r="G151" s="27">
        <v>0</v>
      </c>
      <c r="H151" s="126"/>
    </row>
    <row r="152" spans="1:8" ht="30" customHeight="1">
      <c r="A152" s="24"/>
      <c r="B152" s="210" t="s">
        <v>214</v>
      </c>
      <c r="C152" s="211"/>
      <c r="D152" s="212"/>
      <c r="E152" s="138" t="s">
        <v>215</v>
      </c>
      <c r="F152" s="142">
        <v>3800</v>
      </c>
      <c r="G152" s="142">
        <f t="shared" ref="G152:G154" si="11">G153</f>
        <v>0</v>
      </c>
      <c r="H152" s="143">
        <f>G152/F152*100</f>
        <v>0</v>
      </c>
    </row>
    <row r="153" spans="1:8" ht="30" customHeight="1">
      <c r="A153" s="24"/>
      <c r="B153" s="201" t="s">
        <v>185</v>
      </c>
      <c r="C153" s="202"/>
      <c r="D153" s="203"/>
      <c r="E153" s="26" t="s">
        <v>200</v>
      </c>
      <c r="F153" s="27">
        <v>3800</v>
      </c>
      <c r="G153" s="27">
        <f t="shared" si="11"/>
        <v>0</v>
      </c>
      <c r="H153" s="126">
        <f>G153/F153*100</f>
        <v>0</v>
      </c>
    </row>
    <row r="154" spans="1:8" ht="30" customHeight="1">
      <c r="A154" s="24"/>
      <c r="B154" s="204">
        <v>4</v>
      </c>
      <c r="C154" s="205"/>
      <c r="D154" s="206"/>
      <c r="E154" s="22" t="s">
        <v>216</v>
      </c>
      <c r="F154" s="27">
        <v>3800</v>
      </c>
      <c r="G154" s="27">
        <f t="shared" si="11"/>
        <v>0</v>
      </c>
      <c r="H154" s="126">
        <f>G154/F154*100</f>
        <v>0</v>
      </c>
    </row>
    <row r="155" spans="1:8" ht="30" customHeight="1">
      <c r="A155" s="24"/>
      <c r="B155" s="207">
        <v>42</v>
      </c>
      <c r="C155" s="208"/>
      <c r="D155" s="209"/>
      <c r="E155" s="22" t="s">
        <v>188</v>
      </c>
      <c r="F155" s="27">
        <v>3800</v>
      </c>
      <c r="G155" s="27">
        <f>G157</f>
        <v>0</v>
      </c>
      <c r="H155" s="126">
        <f>G155/F155*100</f>
        <v>0</v>
      </c>
    </row>
    <row r="156" spans="1:8" ht="30" customHeight="1">
      <c r="A156" s="24"/>
      <c r="B156" s="103">
        <v>424</v>
      </c>
      <c r="C156" s="104"/>
      <c r="D156" s="105"/>
      <c r="E156" s="22" t="s">
        <v>188</v>
      </c>
      <c r="F156" s="27">
        <v>3800</v>
      </c>
      <c r="G156" s="27"/>
      <c r="H156" s="126"/>
    </row>
    <row r="157" spans="1:8" ht="30" customHeight="1">
      <c r="A157" s="24"/>
      <c r="B157" s="213">
        <v>4241</v>
      </c>
      <c r="C157" s="214"/>
      <c r="D157" s="215"/>
      <c r="E157" s="22" t="s">
        <v>188</v>
      </c>
      <c r="F157" s="27"/>
      <c r="G157" s="27">
        <v>0</v>
      </c>
      <c r="H157" s="126"/>
    </row>
    <row r="158" spans="1:8" ht="30" customHeight="1">
      <c r="A158" s="24"/>
      <c r="B158" s="210" t="s">
        <v>217</v>
      </c>
      <c r="C158" s="211"/>
      <c r="D158" s="212"/>
      <c r="E158" s="138" t="s">
        <v>218</v>
      </c>
      <c r="F158" s="142">
        <f>F159</f>
        <v>0</v>
      </c>
      <c r="G158" s="147">
        <v>0</v>
      </c>
      <c r="H158" s="141"/>
    </row>
    <row r="159" spans="1:8" ht="30" customHeight="1">
      <c r="A159" s="24"/>
      <c r="B159" s="201" t="s">
        <v>185</v>
      </c>
      <c r="C159" s="202"/>
      <c r="D159" s="203"/>
      <c r="E159" s="26" t="s">
        <v>219</v>
      </c>
      <c r="F159" s="27">
        <f>F160</f>
        <v>0</v>
      </c>
      <c r="G159" s="27">
        <v>0</v>
      </c>
      <c r="H159" s="126"/>
    </row>
    <row r="160" spans="1:8" ht="30" customHeight="1">
      <c r="A160" s="24"/>
      <c r="B160" s="204">
        <v>3</v>
      </c>
      <c r="C160" s="205"/>
      <c r="D160" s="206"/>
      <c r="E160" s="22" t="s">
        <v>52</v>
      </c>
      <c r="F160" s="27">
        <f>F161</f>
        <v>0</v>
      </c>
      <c r="G160" s="27">
        <v>0</v>
      </c>
      <c r="H160" s="126"/>
    </row>
    <row r="161" spans="1:8" ht="30" customHeight="1">
      <c r="A161" s="24"/>
      <c r="B161" s="207">
        <v>32</v>
      </c>
      <c r="C161" s="208"/>
      <c r="D161" s="209"/>
      <c r="E161" s="22" t="s">
        <v>60</v>
      </c>
      <c r="F161" s="27"/>
      <c r="G161" s="27">
        <v>0</v>
      </c>
      <c r="H161" s="126"/>
    </row>
    <row r="162" spans="1:8" ht="30" customHeight="1">
      <c r="A162" s="24"/>
      <c r="B162" s="210" t="s">
        <v>220</v>
      </c>
      <c r="C162" s="211"/>
      <c r="D162" s="212"/>
      <c r="E162" s="138" t="s">
        <v>221</v>
      </c>
      <c r="F162" s="142">
        <v>1700</v>
      </c>
      <c r="G162" s="142">
        <v>0</v>
      </c>
      <c r="H162" s="143">
        <f>G162/F162*100</f>
        <v>0</v>
      </c>
    </row>
    <row r="163" spans="1:8" ht="30" customHeight="1">
      <c r="A163" s="24"/>
      <c r="B163" s="201" t="s">
        <v>181</v>
      </c>
      <c r="C163" s="202"/>
      <c r="D163" s="203"/>
      <c r="E163" s="26" t="s">
        <v>182</v>
      </c>
      <c r="F163" s="27">
        <f>F164+F175</f>
        <v>1600</v>
      </c>
      <c r="G163" s="27">
        <v>0</v>
      </c>
      <c r="H163" s="126">
        <f t="shared" ref="H163:H165" si="12">G163/F163*100</f>
        <v>0</v>
      </c>
    </row>
    <row r="164" spans="1:8" ht="30" customHeight="1">
      <c r="A164" s="24"/>
      <c r="B164" s="204">
        <v>3</v>
      </c>
      <c r="C164" s="205"/>
      <c r="D164" s="206"/>
      <c r="E164" s="22" t="s">
        <v>52</v>
      </c>
      <c r="F164" s="27">
        <v>800</v>
      </c>
      <c r="G164" s="27">
        <v>0</v>
      </c>
      <c r="H164" s="126">
        <f t="shared" si="12"/>
        <v>0</v>
      </c>
    </row>
    <row r="165" spans="1:8" ht="30" customHeight="1">
      <c r="A165" s="24"/>
      <c r="B165" s="207">
        <v>32</v>
      </c>
      <c r="C165" s="208"/>
      <c r="D165" s="209"/>
      <c r="E165" s="22" t="s">
        <v>60</v>
      </c>
      <c r="F165" s="27">
        <v>800</v>
      </c>
      <c r="G165" s="27">
        <v>0</v>
      </c>
      <c r="H165" s="126">
        <f t="shared" si="12"/>
        <v>0</v>
      </c>
    </row>
    <row r="166" spans="1:8" ht="30" customHeight="1">
      <c r="A166" s="24"/>
      <c r="B166" s="213">
        <v>3211</v>
      </c>
      <c r="C166" s="214"/>
      <c r="D166" s="215"/>
      <c r="E166" s="22" t="s">
        <v>61</v>
      </c>
      <c r="F166" s="27"/>
      <c r="G166" s="31"/>
      <c r="H166" s="126"/>
    </row>
    <row r="167" spans="1:8" ht="30" customHeight="1">
      <c r="A167" s="24"/>
      <c r="B167" s="12">
        <v>322</v>
      </c>
      <c r="C167" s="13"/>
      <c r="D167" s="14"/>
      <c r="E167" s="22" t="s">
        <v>66</v>
      </c>
      <c r="F167" s="27">
        <v>200</v>
      </c>
      <c r="G167" s="31"/>
      <c r="H167" s="126"/>
    </row>
    <row r="168" spans="1:8" ht="30" customHeight="1">
      <c r="A168" s="24"/>
      <c r="B168" s="213">
        <v>3221</v>
      </c>
      <c r="C168" s="214"/>
      <c r="D168" s="215"/>
      <c r="E168" s="22" t="s">
        <v>66</v>
      </c>
      <c r="F168" s="27"/>
      <c r="G168" s="31"/>
      <c r="H168" s="126"/>
    </row>
    <row r="169" spans="1:8" ht="30" customHeight="1">
      <c r="A169" s="24"/>
      <c r="B169" s="12"/>
      <c r="C169" s="13">
        <v>323</v>
      </c>
      <c r="D169" s="14"/>
      <c r="E169" s="22" t="s">
        <v>72</v>
      </c>
      <c r="F169" s="17">
        <v>200</v>
      </c>
      <c r="G169" s="31"/>
      <c r="H169" s="126"/>
    </row>
    <row r="170" spans="1:8" ht="30" customHeight="1">
      <c r="A170" s="24"/>
      <c r="B170" s="213">
        <v>3231</v>
      </c>
      <c r="C170" s="214"/>
      <c r="D170" s="215"/>
      <c r="E170" s="22" t="s">
        <v>72</v>
      </c>
      <c r="F170" s="27"/>
      <c r="G170" s="31"/>
      <c r="H170" s="126"/>
    </row>
    <row r="171" spans="1:8" ht="30" customHeight="1">
      <c r="A171" s="24"/>
      <c r="B171" s="12">
        <v>329</v>
      </c>
      <c r="C171" s="13"/>
      <c r="D171" s="14"/>
      <c r="E171" s="22" t="s">
        <v>82</v>
      </c>
      <c r="F171" s="27">
        <v>500</v>
      </c>
      <c r="G171" s="31"/>
      <c r="H171" s="126"/>
    </row>
    <row r="172" spans="1:8" ht="30" customHeight="1">
      <c r="A172" s="24"/>
      <c r="B172" s="213">
        <v>3299</v>
      </c>
      <c r="C172" s="214"/>
      <c r="D172" s="215"/>
      <c r="E172" s="22" t="s">
        <v>82</v>
      </c>
      <c r="F172" s="27"/>
      <c r="G172" s="31">
        <v>0</v>
      </c>
      <c r="H172" s="126"/>
    </row>
    <row r="173" spans="1:8" ht="30" customHeight="1">
      <c r="A173" s="24"/>
      <c r="B173" s="207">
        <v>34</v>
      </c>
      <c r="C173" s="208"/>
      <c r="D173" s="209"/>
      <c r="E173" s="22" t="s">
        <v>88</v>
      </c>
      <c r="F173" s="27">
        <v>0</v>
      </c>
      <c r="G173" s="27">
        <f>G174</f>
        <v>0</v>
      </c>
      <c r="H173" s="126"/>
    </row>
    <row r="174" spans="1:8" ht="30" customHeight="1">
      <c r="A174" s="24"/>
      <c r="B174" s="213">
        <v>3431</v>
      </c>
      <c r="C174" s="214"/>
      <c r="D174" s="215"/>
      <c r="E174" s="22" t="s">
        <v>89</v>
      </c>
      <c r="F174" s="27">
        <v>0</v>
      </c>
      <c r="G174" s="27">
        <v>0</v>
      </c>
      <c r="H174" s="126"/>
    </row>
    <row r="175" spans="1:8" ht="30" customHeight="1">
      <c r="A175" s="24"/>
      <c r="B175" s="204">
        <v>4</v>
      </c>
      <c r="C175" s="205"/>
      <c r="D175" s="206"/>
      <c r="E175" s="22" t="s">
        <v>96</v>
      </c>
      <c r="F175" s="27">
        <v>800</v>
      </c>
      <c r="G175" s="27">
        <f>G176</f>
        <v>0</v>
      </c>
      <c r="H175" s="126">
        <f>G175/F175*100</f>
        <v>0</v>
      </c>
    </row>
    <row r="176" spans="1:8" ht="30" customHeight="1">
      <c r="A176" s="24"/>
      <c r="B176" s="207">
        <v>42</v>
      </c>
      <c r="C176" s="208"/>
      <c r="D176" s="209"/>
      <c r="E176" s="22" t="s">
        <v>97</v>
      </c>
      <c r="F176" s="27">
        <v>800</v>
      </c>
      <c r="G176" s="27">
        <f>G178</f>
        <v>0</v>
      </c>
      <c r="H176" s="126">
        <f>G176/F176*100</f>
        <v>0</v>
      </c>
    </row>
    <row r="177" spans="1:8" ht="30" customHeight="1">
      <c r="A177" s="24"/>
      <c r="B177" s="103">
        <v>422</v>
      </c>
      <c r="C177" s="104"/>
      <c r="D177" s="105"/>
      <c r="E177" s="22" t="s">
        <v>279</v>
      </c>
      <c r="F177" s="27">
        <v>400</v>
      </c>
      <c r="G177" s="27"/>
      <c r="H177" s="126"/>
    </row>
    <row r="178" spans="1:8" ht="30" customHeight="1">
      <c r="A178" s="24"/>
      <c r="B178" s="213">
        <v>4223</v>
      </c>
      <c r="C178" s="214"/>
      <c r="D178" s="215"/>
      <c r="E178" s="22" t="s">
        <v>222</v>
      </c>
      <c r="F178" s="27"/>
      <c r="G178" s="27">
        <v>0</v>
      </c>
      <c r="H178" s="126"/>
    </row>
    <row r="179" spans="1:8" ht="30" customHeight="1">
      <c r="A179" s="24"/>
      <c r="B179" s="164">
        <v>424</v>
      </c>
      <c r="C179" s="165"/>
      <c r="D179" s="166"/>
      <c r="E179" s="160" t="s">
        <v>222</v>
      </c>
      <c r="F179" s="27">
        <v>400</v>
      </c>
      <c r="G179" s="27"/>
      <c r="H179" s="126"/>
    </row>
    <row r="180" spans="1:8" ht="30" customHeight="1">
      <c r="A180" s="24"/>
      <c r="B180" s="201" t="s">
        <v>223</v>
      </c>
      <c r="C180" s="202"/>
      <c r="D180" s="203"/>
      <c r="E180" s="26" t="s">
        <v>219</v>
      </c>
      <c r="F180" s="30">
        <f>F181</f>
        <v>100</v>
      </c>
      <c r="G180" s="30">
        <v>0</v>
      </c>
      <c r="H180" s="126"/>
    </row>
    <row r="181" spans="1:8" ht="30" customHeight="1">
      <c r="A181" s="24"/>
      <c r="B181" s="204">
        <v>3</v>
      </c>
      <c r="C181" s="205"/>
      <c r="D181" s="206"/>
      <c r="E181" s="22" t="s">
        <v>52</v>
      </c>
      <c r="F181" s="27">
        <v>100</v>
      </c>
      <c r="G181" s="27">
        <v>0</v>
      </c>
      <c r="H181" s="126"/>
    </row>
    <row r="182" spans="1:8" ht="30" customHeight="1">
      <c r="A182" s="24"/>
      <c r="B182" s="207">
        <v>32</v>
      </c>
      <c r="C182" s="208"/>
      <c r="D182" s="209"/>
      <c r="E182" s="22" t="s">
        <v>95</v>
      </c>
      <c r="F182" s="27">
        <v>100</v>
      </c>
      <c r="G182" s="27">
        <v>0</v>
      </c>
      <c r="H182" s="126"/>
    </row>
    <row r="183" spans="1:8" ht="30" customHeight="1">
      <c r="A183" s="24"/>
      <c r="B183" s="103">
        <v>329</v>
      </c>
      <c r="C183" s="104"/>
      <c r="D183" s="105"/>
      <c r="E183" s="22" t="s">
        <v>95</v>
      </c>
      <c r="F183" s="27">
        <v>100</v>
      </c>
      <c r="G183" s="27"/>
      <c r="H183" s="126"/>
    </row>
    <row r="184" spans="1:8" ht="30" customHeight="1">
      <c r="A184" s="24"/>
      <c r="B184" s="210" t="s">
        <v>224</v>
      </c>
      <c r="C184" s="211"/>
      <c r="D184" s="212"/>
      <c r="E184" s="138" t="s">
        <v>225</v>
      </c>
      <c r="F184" s="147">
        <v>2</v>
      </c>
      <c r="G184" s="147">
        <v>0</v>
      </c>
      <c r="H184" s="141">
        <v>0</v>
      </c>
    </row>
    <row r="185" spans="1:8" ht="30" customHeight="1">
      <c r="A185" s="24"/>
      <c r="B185" s="201" t="s">
        <v>179</v>
      </c>
      <c r="C185" s="202"/>
      <c r="D185" s="203"/>
      <c r="E185" s="26" t="s">
        <v>180</v>
      </c>
      <c r="F185" s="27">
        <v>0</v>
      </c>
      <c r="G185" s="25"/>
      <c r="H185" s="126"/>
    </row>
    <row r="186" spans="1:8" ht="30" customHeight="1">
      <c r="A186" s="24"/>
      <c r="B186" s="204">
        <v>3</v>
      </c>
      <c r="C186" s="205"/>
      <c r="D186" s="206"/>
      <c r="E186" s="22" t="s">
        <v>52</v>
      </c>
      <c r="F186" s="27">
        <v>0</v>
      </c>
      <c r="G186" s="25"/>
      <c r="H186" s="126"/>
    </row>
    <row r="187" spans="1:8" ht="30" customHeight="1">
      <c r="A187" s="24"/>
      <c r="B187" s="207">
        <v>32</v>
      </c>
      <c r="C187" s="208"/>
      <c r="D187" s="209"/>
      <c r="E187" s="22" t="s">
        <v>60</v>
      </c>
      <c r="F187" s="27">
        <v>0</v>
      </c>
      <c r="G187" s="27">
        <v>0</v>
      </c>
      <c r="H187" s="126">
        <v>0</v>
      </c>
    </row>
    <row r="188" spans="1:8" ht="30" customHeight="1">
      <c r="A188" s="24"/>
      <c r="B188" s="103">
        <v>322</v>
      </c>
      <c r="C188" s="104"/>
      <c r="D188" s="105"/>
      <c r="E188" s="22"/>
      <c r="F188" s="27">
        <v>0</v>
      </c>
      <c r="G188" s="25"/>
      <c r="H188" s="126"/>
    </row>
    <row r="189" spans="1:8" ht="30" customHeight="1">
      <c r="A189" s="24"/>
      <c r="B189" s="213">
        <v>3222</v>
      </c>
      <c r="C189" s="214"/>
      <c r="D189" s="215"/>
      <c r="E189" s="22" t="s">
        <v>68</v>
      </c>
      <c r="F189" s="27"/>
      <c r="G189" s="25">
        <v>0</v>
      </c>
      <c r="H189" s="126"/>
    </row>
    <row r="190" spans="1:8" ht="30" customHeight="1">
      <c r="A190" s="24"/>
      <c r="B190" s="213">
        <v>3221</v>
      </c>
      <c r="C190" s="214"/>
      <c r="D190" s="215"/>
      <c r="E190" s="22" t="s">
        <v>66</v>
      </c>
      <c r="F190" s="27"/>
      <c r="G190" s="25"/>
      <c r="H190" s="126"/>
    </row>
    <row r="191" spans="1:8" ht="30" customHeight="1">
      <c r="A191" s="24"/>
      <c r="B191" s="207">
        <v>3224</v>
      </c>
      <c r="C191" s="208"/>
      <c r="D191" s="209"/>
      <c r="E191" s="22"/>
      <c r="F191" s="27"/>
      <c r="G191" s="25"/>
      <c r="H191" s="126"/>
    </row>
    <row r="192" spans="1:8" ht="30" customHeight="1">
      <c r="A192" s="24"/>
      <c r="B192" s="103">
        <v>323</v>
      </c>
      <c r="C192" s="104"/>
      <c r="D192" s="105"/>
      <c r="E192" s="22"/>
      <c r="F192" s="27">
        <v>2</v>
      </c>
      <c r="G192" s="25"/>
      <c r="H192" s="126"/>
    </row>
    <row r="193" spans="1:8" ht="30" customHeight="1">
      <c r="A193" s="24"/>
      <c r="B193" s="103"/>
      <c r="C193" s="104">
        <v>323</v>
      </c>
      <c r="D193" s="105"/>
      <c r="E193" s="22"/>
      <c r="F193" s="27"/>
      <c r="G193" s="25"/>
      <c r="H193" s="126"/>
    </row>
    <row r="194" spans="1:8" ht="30" customHeight="1">
      <c r="A194" s="24"/>
      <c r="B194" s="210" t="s">
        <v>226</v>
      </c>
      <c r="C194" s="211"/>
      <c r="D194" s="212"/>
      <c r="E194" s="138" t="s">
        <v>227</v>
      </c>
      <c r="F194" s="142">
        <v>15000</v>
      </c>
      <c r="G194" s="142">
        <v>7904.19</v>
      </c>
      <c r="H194" s="143">
        <f t="shared" ref="H194" si="13">H195</f>
        <v>52.694600000000001</v>
      </c>
    </row>
    <row r="195" spans="1:8" ht="30" customHeight="1">
      <c r="A195" s="24"/>
      <c r="B195" s="201" t="s">
        <v>185</v>
      </c>
      <c r="C195" s="202"/>
      <c r="D195" s="203"/>
      <c r="E195" s="26" t="s">
        <v>200</v>
      </c>
      <c r="F195" s="27">
        <v>15000</v>
      </c>
      <c r="G195" s="27">
        <v>7904.19</v>
      </c>
      <c r="H195" s="126">
        <f>G195/F195*100</f>
        <v>52.694600000000001</v>
      </c>
    </row>
    <row r="196" spans="1:8" ht="30" customHeight="1">
      <c r="A196" s="24"/>
      <c r="B196" s="204">
        <v>3</v>
      </c>
      <c r="C196" s="205"/>
      <c r="D196" s="206"/>
      <c r="E196" s="22" t="s">
        <v>52</v>
      </c>
      <c r="F196" s="27">
        <v>15000</v>
      </c>
      <c r="G196" s="27">
        <v>7904.19</v>
      </c>
      <c r="H196" s="126">
        <f>G196/F196*100</f>
        <v>52.694600000000001</v>
      </c>
    </row>
    <row r="197" spans="1:8" ht="30" customHeight="1">
      <c r="A197" s="24"/>
      <c r="B197" s="207">
        <v>32</v>
      </c>
      <c r="C197" s="208"/>
      <c r="D197" s="209"/>
      <c r="E197" s="22" t="s">
        <v>60</v>
      </c>
      <c r="F197" s="27">
        <v>15000</v>
      </c>
      <c r="G197" s="27">
        <v>7904.19</v>
      </c>
      <c r="H197" s="126">
        <f>G197/F197*100</f>
        <v>52.694600000000001</v>
      </c>
    </row>
    <row r="198" spans="1:8" ht="30" customHeight="1">
      <c r="A198" s="24"/>
      <c r="B198" s="103">
        <v>322</v>
      </c>
      <c r="C198" s="104"/>
      <c r="D198" s="105"/>
      <c r="E198" s="22" t="s">
        <v>68</v>
      </c>
      <c r="F198" s="113">
        <v>15000</v>
      </c>
      <c r="G198" s="27">
        <v>7904.19</v>
      </c>
      <c r="H198" s="126"/>
    </row>
    <row r="199" spans="1:8" ht="30" customHeight="1">
      <c r="A199" s="24"/>
      <c r="B199" s="213">
        <v>3222</v>
      </c>
      <c r="C199" s="214"/>
      <c r="D199" s="215"/>
      <c r="E199" s="22" t="s">
        <v>68</v>
      </c>
      <c r="F199" s="27"/>
      <c r="G199" s="27">
        <v>7904.19</v>
      </c>
      <c r="H199" s="126"/>
    </row>
    <row r="200" spans="1:8" ht="30" customHeight="1">
      <c r="A200" s="24"/>
      <c r="B200" s="210" t="s">
        <v>228</v>
      </c>
      <c r="C200" s="211"/>
      <c r="D200" s="212"/>
      <c r="E200" s="138" t="s">
        <v>229</v>
      </c>
      <c r="F200" s="142">
        <v>144</v>
      </c>
      <c r="G200" s="142">
        <v>144</v>
      </c>
      <c r="H200" s="143">
        <f>G200/F200*100</f>
        <v>100</v>
      </c>
    </row>
    <row r="201" spans="1:8" ht="30" customHeight="1">
      <c r="A201" s="24"/>
      <c r="B201" s="201" t="s">
        <v>185</v>
      </c>
      <c r="C201" s="202"/>
      <c r="D201" s="203"/>
      <c r="E201" s="26" t="s">
        <v>200</v>
      </c>
      <c r="F201" s="27">
        <v>144</v>
      </c>
      <c r="G201" s="27">
        <v>144</v>
      </c>
      <c r="H201" s="128">
        <f>G201/F201*100</f>
        <v>100</v>
      </c>
    </row>
    <row r="202" spans="1:8" ht="30" customHeight="1">
      <c r="A202" s="24"/>
      <c r="B202" s="204">
        <v>3</v>
      </c>
      <c r="C202" s="205"/>
      <c r="D202" s="206"/>
      <c r="E202" s="22" t="s">
        <v>52</v>
      </c>
      <c r="F202" s="27">
        <v>144</v>
      </c>
      <c r="G202" s="27">
        <v>144</v>
      </c>
      <c r="H202" s="126">
        <f>G202/F202*100</f>
        <v>100</v>
      </c>
    </row>
    <row r="203" spans="1:8" ht="30" customHeight="1">
      <c r="A203" s="24"/>
      <c r="B203" s="207">
        <v>38</v>
      </c>
      <c r="C203" s="208"/>
      <c r="D203" s="209"/>
      <c r="E203" s="22" t="s">
        <v>95</v>
      </c>
      <c r="F203" s="27">
        <v>144</v>
      </c>
      <c r="G203" s="27">
        <v>144</v>
      </c>
      <c r="H203" s="126">
        <f>G203/F203*100</f>
        <v>100</v>
      </c>
    </row>
    <row r="204" spans="1:8" ht="30" customHeight="1">
      <c r="A204" s="24"/>
      <c r="B204" s="213">
        <v>3811</v>
      </c>
      <c r="C204" s="214"/>
      <c r="D204" s="215"/>
      <c r="E204" s="22" t="s">
        <v>230</v>
      </c>
      <c r="F204" s="27">
        <v>144</v>
      </c>
      <c r="G204" s="27">
        <v>144</v>
      </c>
      <c r="H204" s="126"/>
    </row>
    <row r="205" spans="1:8" ht="30" customHeight="1">
      <c r="A205" s="24"/>
      <c r="B205" s="210" t="s">
        <v>231</v>
      </c>
      <c r="C205" s="211"/>
      <c r="D205" s="212"/>
      <c r="E205" s="138" t="s">
        <v>232</v>
      </c>
      <c r="F205" s="139">
        <v>0</v>
      </c>
      <c r="G205" s="142">
        <f>G206+G209</f>
        <v>0</v>
      </c>
      <c r="H205" s="141" t="e">
        <f>G205/F205*100</f>
        <v>#DIV/0!</v>
      </c>
    </row>
    <row r="206" spans="1:8" ht="30" customHeight="1">
      <c r="A206" s="24"/>
      <c r="B206" s="201" t="s">
        <v>172</v>
      </c>
      <c r="C206" s="202"/>
      <c r="D206" s="203"/>
      <c r="E206" s="26" t="s">
        <v>200</v>
      </c>
      <c r="F206" s="27">
        <f>F207</f>
        <v>0</v>
      </c>
      <c r="G206" s="27">
        <f>G207</f>
        <v>0</v>
      </c>
      <c r="H206" s="126"/>
    </row>
    <row r="207" spans="1:8" ht="30" customHeight="1">
      <c r="A207" s="24"/>
      <c r="B207" s="204">
        <v>3</v>
      </c>
      <c r="C207" s="205"/>
      <c r="D207" s="206"/>
      <c r="E207" s="22" t="s">
        <v>52</v>
      </c>
      <c r="F207" s="27">
        <f>F208</f>
        <v>0</v>
      </c>
      <c r="G207" s="27">
        <f>G208</f>
        <v>0</v>
      </c>
      <c r="H207" s="126"/>
    </row>
    <row r="208" spans="1:8" ht="30" customHeight="1">
      <c r="A208" s="24"/>
      <c r="B208" s="207">
        <v>32</v>
      </c>
      <c r="C208" s="208"/>
      <c r="D208" s="209"/>
      <c r="E208" s="22" t="s">
        <v>60</v>
      </c>
      <c r="F208" s="27"/>
      <c r="G208" s="27"/>
      <c r="H208" s="126"/>
    </row>
    <row r="209" spans="1:8" ht="30" customHeight="1">
      <c r="A209" s="24"/>
      <c r="B209" s="201" t="s">
        <v>199</v>
      </c>
      <c r="C209" s="202"/>
      <c r="D209" s="203"/>
      <c r="E209" s="26" t="s">
        <v>200</v>
      </c>
      <c r="F209" s="27">
        <v>0</v>
      </c>
      <c r="G209" s="27">
        <f>G210</f>
        <v>0</v>
      </c>
      <c r="H209" s="126"/>
    </row>
    <row r="210" spans="1:8" ht="30" customHeight="1">
      <c r="A210" s="24"/>
      <c r="B210" s="204">
        <v>3</v>
      </c>
      <c r="C210" s="205"/>
      <c r="D210" s="206"/>
      <c r="E210" s="22" t="s">
        <v>52</v>
      </c>
      <c r="F210" s="27">
        <v>0</v>
      </c>
      <c r="G210" s="27">
        <v>0</v>
      </c>
      <c r="H210" s="126"/>
    </row>
    <row r="211" spans="1:8" ht="30" customHeight="1">
      <c r="A211" s="24"/>
      <c r="B211" s="207">
        <v>32</v>
      </c>
      <c r="C211" s="208"/>
      <c r="D211" s="209"/>
      <c r="E211" s="160" t="s">
        <v>60</v>
      </c>
      <c r="F211" s="27"/>
      <c r="G211" s="27">
        <v>0</v>
      </c>
      <c r="H211" s="126"/>
    </row>
    <row r="212" spans="1:8" ht="30" customHeight="1">
      <c r="A212" s="24"/>
      <c r="B212" s="207">
        <v>9222</v>
      </c>
      <c r="C212" s="208"/>
      <c r="D212" s="209"/>
      <c r="E212" s="22" t="s">
        <v>164</v>
      </c>
      <c r="F212" s="27">
        <v>54655.75</v>
      </c>
      <c r="G212" s="27">
        <v>0</v>
      </c>
      <c r="H212" s="126"/>
    </row>
    <row r="213" spans="1:8" ht="30" customHeight="1">
      <c r="A213" s="24"/>
      <c r="B213" s="167"/>
      <c r="C213" s="167"/>
      <c r="D213" s="167"/>
      <c r="E213" s="168"/>
      <c r="F213" s="169"/>
      <c r="G213" s="169"/>
      <c r="H213" s="170"/>
    </row>
  </sheetData>
  <mergeCells count="163">
    <mergeCell ref="B2:H2"/>
    <mergeCell ref="B4:H4"/>
    <mergeCell ref="B6:E6"/>
    <mergeCell ref="B7:E7"/>
    <mergeCell ref="B8:D8"/>
    <mergeCell ref="B10:D10"/>
    <mergeCell ref="B18:D18"/>
    <mergeCell ref="B19:D19"/>
    <mergeCell ref="B20:D20"/>
    <mergeCell ref="B21:D21"/>
    <mergeCell ref="B22:D22"/>
    <mergeCell ref="B23:D23"/>
    <mergeCell ref="B24:D24"/>
    <mergeCell ref="B25:D25"/>
    <mergeCell ref="B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42:D42"/>
    <mergeCell ref="B43:D43"/>
    <mergeCell ref="B37:D37"/>
    <mergeCell ref="B38:D38"/>
    <mergeCell ref="B39:D39"/>
    <mergeCell ref="B40:D40"/>
    <mergeCell ref="B44:D44"/>
    <mergeCell ref="B45:D45"/>
    <mergeCell ref="B46:D46"/>
    <mergeCell ref="B47:D47"/>
    <mergeCell ref="B48:D48"/>
    <mergeCell ref="B49:D49"/>
    <mergeCell ref="B50:D50"/>
    <mergeCell ref="B51:D51"/>
    <mergeCell ref="B52:D52"/>
    <mergeCell ref="B53:D53"/>
    <mergeCell ref="B54:D54"/>
    <mergeCell ref="B55:D55"/>
    <mergeCell ref="B56:D56"/>
    <mergeCell ref="B57:D57"/>
    <mergeCell ref="B59:D59"/>
    <mergeCell ref="B62:D62"/>
    <mergeCell ref="B66:D66"/>
    <mergeCell ref="B75:D75"/>
    <mergeCell ref="B76:D76"/>
    <mergeCell ref="B78:D78"/>
    <mergeCell ref="B79:D79"/>
    <mergeCell ref="B80:D80"/>
    <mergeCell ref="B81:D81"/>
    <mergeCell ref="B82:D82"/>
    <mergeCell ref="B83:D83"/>
    <mergeCell ref="B84:D84"/>
    <mergeCell ref="B85:D85"/>
    <mergeCell ref="B87:D87"/>
    <mergeCell ref="B89:D89"/>
    <mergeCell ref="B91:D91"/>
    <mergeCell ref="B92:D92"/>
    <mergeCell ref="B94:D94"/>
    <mergeCell ref="B95:D95"/>
    <mergeCell ref="B96:D96"/>
    <mergeCell ref="B97:D97"/>
    <mergeCell ref="B100:D100"/>
    <mergeCell ref="B101:D101"/>
    <mergeCell ref="B102:D102"/>
    <mergeCell ref="B103:D103"/>
    <mergeCell ref="B104:D104"/>
    <mergeCell ref="B105:D105"/>
    <mergeCell ref="B106:D106"/>
    <mergeCell ref="B107:D107"/>
    <mergeCell ref="B109:D109"/>
    <mergeCell ref="B110:D110"/>
    <mergeCell ref="B111:D111"/>
    <mergeCell ref="B112:D112"/>
    <mergeCell ref="B114:D114"/>
    <mergeCell ref="B115:D115"/>
    <mergeCell ref="B116:D116"/>
    <mergeCell ref="B117:D117"/>
    <mergeCell ref="B118:D118"/>
    <mergeCell ref="B119:D119"/>
    <mergeCell ref="B120:D120"/>
    <mergeCell ref="B121:D121"/>
    <mergeCell ref="B122:D122"/>
    <mergeCell ref="B123:D123"/>
    <mergeCell ref="B124:D124"/>
    <mergeCell ref="B125:D125"/>
    <mergeCell ref="B126:D126"/>
    <mergeCell ref="B127:D127"/>
    <mergeCell ref="B128:D128"/>
    <mergeCell ref="B129:D129"/>
    <mergeCell ref="B130:D130"/>
    <mergeCell ref="B131:D131"/>
    <mergeCell ref="B132:D132"/>
    <mergeCell ref="B134:D134"/>
    <mergeCell ref="B135:D135"/>
    <mergeCell ref="B136:D136"/>
    <mergeCell ref="B137:D137"/>
    <mergeCell ref="B138:D138"/>
    <mergeCell ref="B139:D139"/>
    <mergeCell ref="B141:D141"/>
    <mergeCell ref="B142:D142"/>
    <mergeCell ref="B143:D143"/>
    <mergeCell ref="B144:D144"/>
    <mergeCell ref="B145:D145"/>
    <mergeCell ref="B146:D146"/>
    <mergeCell ref="B147:D147"/>
    <mergeCell ref="B148:D148"/>
    <mergeCell ref="B149:D149"/>
    <mergeCell ref="B151:D151"/>
    <mergeCell ref="B152:D152"/>
    <mergeCell ref="B153:D153"/>
    <mergeCell ref="B154:D154"/>
    <mergeCell ref="B155:D155"/>
    <mergeCell ref="B157:D157"/>
    <mergeCell ref="B158:D158"/>
    <mergeCell ref="B159:D159"/>
    <mergeCell ref="B160:D160"/>
    <mergeCell ref="B161:D161"/>
    <mergeCell ref="B162:D162"/>
    <mergeCell ref="B163:D163"/>
    <mergeCell ref="B164:D164"/>
    <mergeCell ref="B165:D165"/>
    <mergeCell ref="B166:D166"/>
    <mergeCell ref="B168:D168"/>
    <mergeCell ref="B170:D170"/>
    <mergeCell ref="B172:D172"/>
    <mergeCell ref="B173:D173"/>
    <mergeCell ref="B174:D174"/>
    <mergeCell ref="B175:D175"/>
    <mergeCell ref="B176:D176"/>
    <mergeCell ref="B178:D178"/>
    <mergeCell ref="B180:D180"/>
    <mergeCell ref="B181:D181"/>
    <mergeCell ref="B182:D182"/>
    <mergeCell ref="B184:D184"/>
    <mergeCell ref="B185:D185"/>
    <mergeCell ref="B186:D186"/>
    <mergeCell ref="B187:D187"/>
    <mergeCell ref="B191:D191"/>
    <mergeCell ref="B194:D194"/>
    <mergeCell ref="B195:D195"/>
    <mergeCell ref="B196:D196"/>
    <mergeCell ref="B197:D197"/>
    <mergeCell ref="B199:D199"/>
    <mergeCell ref="B189:D189"/>
    <mergeCell ref="B190:D190"/>
    <mergeCell ref="B209:D209"/>
    <mergeCell ref="B210:D210"/>
    <mergeCell ref="B212:D212"/>
    <mergeCell ref="B200:D200"/>
    <mergeCell ref="B201:D201"/>
    <mergeCell ref="B202:D202"/>
    <mergeCell ref="B203:D203"/>
    <mergeCell ref="B204:D204"/>
    <mergeCell ref="B205:D205"/>
    <mergeCell ref="B206:D206"/>
    <mergeCell ref="B207:D207"/>
    <mergeCell ref="B208:D208"/>
    <mergeCell ref="B211:D211"/>
  </mergeCells>
  <pageMargins left="0.7" right="0.7" top="0.75" bottom="0.75" header="0.3" footer="0.3"/>
  <pageSetup paperSize="9" scale="7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ColWidth="9" defaultRowHeight="1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8</vt:i4>
      </vt:variant>
    </vt:vector>
  </HeadingPairs>
  <TitlesOfParts>
    <vt:vector size="8" baseType="lpstr">
      <vt:lpstr>SAŽETAK</vt:lpstr>
      <vt:lpstr> Račun prihoda i rashoda</vt:lpstr>
      <vt:lpstr>Rashodi i prihodi prema izvoru</vt:lpstr>
      <vt:lpstr>Rashodi prema funkcijskoj k </vt:lpstr>
      <vt:lpstr>Račun financiranja </vt:lpstr>
      <vt:lpstr>Račun fin prema izvorima f</vt:lpstr>
      <vt:lpstr>Programska klasifikacija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Marija Lacković</dc:creator>
  <cp:lastModifiedBy>Otrici</cp:lastModifiedBy>
  <cp:lastPrinted>2026-07-24T11:12:18Z</cp:lastPrinted>
  <dcterms:created xsi:type="dcterms:W3CDTF">2022-08-12T12:51:00Z</dcterms:created>
  <dcterms:modified xsi:type="dcterms:W3CDTF">2026-07-27T16:43:53Z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Tablica ogledni format izvještaja o izvršenju PK JLP(R)S.xlsx</vt:lpwstr>
  </property>
  <property fmtid="{D5CDD505-2E9C-101B-9397-08002B2CF9AE}" pid="3" name="ICV">
    <vt:lpwstr>751D47B5C1544B79910595E363A9D7DC_12</vt:lpwstr>
  </property>
  <property fmtid="{D5CDD505-2E9C-101B-9397-08002B2CF9AE}" pid="4" name="KSOProductBuildVer">
    <vt:lpwstr>1033-12.2.0.20795</vt:lpwstr>
  </property>
</Properties>
</file>